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192.168.1.151\lan-gori2\部数表\【仮】2023.6～\"/>
    </mc:Choice>
  </mc:AlternateContent>
  <xr:revisionPtr revIDLastSave="0" documentId="13_ncr:1_{6E0CEE2B-CD8C-408E-B989-1E03E35702C2}" xr6:coauthVersionLast="47" xr6:coauthVersionMax="47" xr10:uidLastSave="{00000000-0000-0000-0000-000000000000}"/>
  <bookViews>
    <workbookView xWindow="-110" yWindow="-110" windowWidth="25820" windowHeight="14160" tabRatio="677" xr2:uid="{00000000-000D-0000-FFFF-FFFF00000000}"/>
  </bookViews>
  <sheets>
    <sheet name="表紙" sheetId="12" r:id="rId1"/>
    <sheet name="岐阜市" sheetId="2" r:id="rId2"/>
    <sheet name="各務原市他" sheetId="3" r:id="rId3"/>
    <sheet name="瑞穂市他" sheetId="4" r:id="rId4"/>
    <sheet name="大垣市他 " sheetId="13" r:id="rId5"/>
    <sheet name="安八郡他" sheetId="6" r:id="rId6"/>
    <sheet name="関市他" sheetId="7" r:id="rId7"/>
    <sheet name="美濃加茂市他" sheetId="14" r:id="rId8"/>
    <sheet name="瑞浪他" sheetId="9" r:id="rId9"/>
    <sheet name="恵那市・中津川市" sheetId="10" r:id="rId10"/>
    <sheet name="高山市他" sheetId="11" r:id="rId11"/>
  </sheets>
  <definedNames>
    <definedName name="_xlnm._FilterDatabase" localSheetId="1" hidden="1">岐阜市!$A$1:$D$1</definedName>
    <definedName name="_xlnm.Print_Area" localSheetId="1">岐阜市!$A$1:$P$50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0" l="1"/>
  <c r="E22" i="12" s="1"/>
  <c r="I47" i="2"/>
  <c r="H47" i="2"/>
  <c r="F39" i="10"/>
  <c r="G22" i="12" s="1"/>
  <c r="H2" i="11"/>
  <c r="H2" i="10"/>
  <c r="H2" i="9"/>
  <c r="H2" i="14"/>
  <c r="H2" i="7"/>
  <c r="H2" i="6"/>
  <c r="H2" i="13"/>
  <c r="H2" i="4"/>
  <c r="H2" i="3"/>
  <c r="H2" i="2"/>
  <c r="O42" i="11"/>
  <c r="M25" i="12" s="1"/>
  <c r="L42" i="11"/>
  <c r="K25" i="12" s="1"/>
  <c r="K42" i="11"/>
  <c r="I42" i="11"/>
  <c r="F42" i="11"/>
  <c r="G25" i="12" s="1"/>
  <c r="C42" i="11"/>
  <c r="N31" i="11"/>
  <c r="L26" i="12" s="1"/>
  <c r="O31" i="11"/>
  <c r="M26" i="12" s="1"/>
  <c r="L31" i="11"/>
  <c r="K31" i="11"/>
  <c r="F31" i="11"/>
  <c r="O20" i="11"/>
  <c r="N20" i="11"/>
  <c r="L20" i="11"/>
  <c r="K24" i="12" s="1"/>
  <c r="K35" i="12" s="1"/>
  <c r="K20" i="11"/>
  <c r="J24" i="12" s="1"/>
  <c r="I20" i="11"/>
  <c r="H20" i="11"/>
  <c r="H24" i="12" s="1"/>
  <c r="F20" i="11"/>
  <c r="G24" i="12" s="1"/>
  <c r="E20" i="11"/>
  <c r="F24" i="12" s="1"/>
  <c r="C20" i="11"/>
  <c r="E24" i="12" s="1"/>
  <c r="B20" i="11"/>
  <c r="O17" i="10"/>
  <c r="M21" i="12" s="1"/>
  <c r="N17" i="10"/>
  <c r="L21" i="12" s="1"/>
  <c r="L17" i="10"/>
  <c r="K17" i="10"/>
  <c r="I17" i="10"/>
  <c r="H17" i="10"/>
  <c r="F17" i="10"/>
  <c r="G21" i="12" s="1"/>
  <c r="E17" i="10"/>
  <c r="F21" i="12" s="1"/>
  <c r="C17" i="10"/>
  <c r="B17" i="10"/>
  <c r="D21" i="12" s="1"/>
  <c r="O38" i="9"/>
  <c r="N38" i="9"/>
  <c r="L38" i="9"/>
  <c r="K38" i="9"/>
  <c r="I38" i="9"/>
  <c r="H38" i="9"/>
  <c r="F38" i="9"/>
  <c r="E38" i="9"/>
  <c r="F19" i="12" s="1"/>
  <c r="C38" i="9"/>
  <c r="B38" i="9"/>
  <c r="D19" i="12" s="1"/>
  <c r="O27" i="9"/>
  <c r="L27" i="9"/>
  <c r="K27" i="9"/>
  <c r="I27" i="9"/>
  <c r="C27" i="9"/>
  <c r="F27" i="9"/>
  <c r="D14" i="9"/>
  <c r="H27" i="9"/>
  <c r="E27" i="9"/>
  <c r="F20" i="12" s="1"/>
  <c r="B27" i="9"/>
  <c r="O12" i="9"/>
  <c r="N12" i="9"/>
  <c r="L12" i="9"/>
  <c r="K12" i="9"/>
  <c r="J18" i="12" s="1"/>
  <c r="I12" i="9"/>
  <c r="H12" i="9"/>
  <c r="F12" i="9"/>
  <c r="G18" i="12" s="1"/>
  <c r="E12" i="9"/>
  <c r="C12" i="9"/>
  <c r="E18" i="12" s="1"/>
  <c r="B12" i="9"/>
  <c r="D18" i="12" s="1"/>
  <c r="D29" i="9"/>
  <c r="O41" i="14"/>
  <c r="L41" i="14"/>
  <c r="K41" i="14"/>
  <c r="F41" i="14"/>
  <c r="O30" i="14"/>
  <c r="N30" i="14"/>
  <c r="L30" i="14"/>
  <c r="K30" i="14"/>
  <c r="F30" i="14"/>
  <c r="C30" i="14"/>
  <c r="O11" i="14"/>
  <c r="L11" i="14"/>
  <c r="K11" i="14"/>
  <c r="F11" i="14"/>
  <c r="C11" i="14"/>
  <c r="O40" i="7"/>
  <c r="L40" i="7"/>
  <c r="K40" i="7"/>
  <c r="I40" i="7"/>
  <c r="H40" i="7"/>
  <c r="O35" i="7"/>
  <c r="L35" i="7"/>
  <c r="K35" i="7"/>
  <c r="I35" i="7"/>
  <c r="H35" i="7"/>
  <c r="C35" i="7"/>
  <c r="O25" i="7"/>
  <c r="L25" i="7"/>
  <c r="K25" i="7"/>
  <c r="I25" i="7"/>
  <c r="H25" i="7"/>
  <c r="C25" i="7"/>
  <c r="O18" i="7"/>
  <c r="L18" i="7"/>
  <c r="K18" i="7"/>
  <c r="I18" i="7"/>
  <c r="F18" i="7"/>
  <c r="C18" i="7"/>
  <c r="O39" i="6"/>
  <c r="N39" i="6"/>
  <c r="L39" i="6"/>
  <c r="I39" i="6"/>
  <c r="H39" i="6"/>
  <c r="F39" i="6"/>
  <c r="C39" i="6"/>
  <c r="O30" i="6"/>
  <c r="N30" i="6"/>
  <c r="L30" i="6"/>
  <c r="K30" i="6"/>
  <c r="I30" i="6"/>
  <c r="H30" i="6"/>
  <c r="H31" i="12" s="1"/>
  <c r="H36" i="12" s="1"/>
  <c r="F30" i="6"/>
  <c r="E30" i="6"/>
  <c r="F31" i="12" s="1"/>
  <c r="C30" i="6"/>
  <c r="B30" i="6"/>
  <c r="D31" i="12" s="1"/>
  <c r="O21" i="6"/>
  <c r="N21" i="6"/>
  <c r="L21" i="6"/>
  <c r="K21" i="6"/>
  <c r="I21" i="6"/>
  <c r="H21" i="6"/>
  <c r="F21" i="6"/>
  <c r="E21" i="6"/>
  <c r="F13" i="12" s="1"/>
  <c r="C21" i="6"/>
  <c r="B21" i="6"/>
  <c r="O12" i="6"/>
  <c r="N12" i="6"/>
  <c r="L12" i="6"/>
  <c r="K12" i="6"/>
  <c r="I12" i="6"/>
  <c r="H12" i="6"/>
  <c r="F12" i="6"/>
  <c r="C12" i="6"/>
  <c r="E12" i="6"/>
  <c r="B12" i="6"/>
  <c r="D30" i="12" s="1"/>
  <c r="O38" i="4"/>
  <c r="N38" i="4"/>
  <c r="L38" i="4"/>
  <c r="K38" i="4"/>
  <c r="I38" i="4"/>
  <c r="H38" i="4"/>
  <c r="F38" i="4"/>
  <c r="E38" i="4"/>
  <c r="B30" i="4" s="1"/>
  <c r="N28" i="12" s="1"/>
  <c r="C38" i="4"/>
  <c r="D30" i="4"/>
  <c r="B38" i="4"/>
  <c r="O28" i="4"/>
  <c r="N28" i="4"/>
  <c r="L28" i="4"/>
  <c r="K28" i="4"/>
  <c r="I28" i="4"/>
  <c r="H28" i="4"/>
  <c r="F28" i="4"/>
  <c r="E28" i="4"/>
  <c r="F11" i="12" s="1"/>
  <c r="C28" i="4"/>
  <c r="D21" i="4"/>
  <c r="B28" i="4"/>
  <c r="D11" i="12" s="1"/>
  <c r="O19" i="4"/>
  <c r="N19" i="4"/>
  <c r="L19" i="4"/>
  <c r="K19" i="4"/>
  <c r="I19" i="4"/>
  <c r="H19" i="4"/>
  <c r="F19" i="4"/>
  <c r="E19" i="4"/>
  <c r="F10" i="12" s="1"/>
  <c r="C19" i="4"/>
  <c r="B19" i="4"/>
  <c r="O11" i="4"/>
  <c r="N11" i="4"/>
  <c r="L11" i="4"/>
  <c r="K11" i="4"/>
  <c r="I11" i="4"/>
  <c r="H11" i="4"/>
  <c r="F11" i="4"/>
  <c r="E11" i="4"/>
  <c r="F12" i="12" s="1"/>
  <c r="B11" i="4"/>
  <c r="O39" i="3"/>
  <c r="N39" i="3"/>
  <c r="L39" i="3"/>
  <c r="K39" i="3"/>
  <c r="I39" i="3"/>
  <c r="H39" i="3"/>
  <c r="F39" i="3"/>
  <c r="E39" i="3"/>
  <c r="C39" i="3"/>
  <c r="B39" i="3"/>
  <c r="D27" i="12" s="1"/>
  <c r="O30" i="3"/>
  <c r="L30" i="3"/>
  <c r="K30" i="3"/>
  <c r="I30" i="3"/>
  <c r="C30" i="3"/>
  <c r="B30" i="3"/>
  <c r="D9" i="12" s="1"/>
  <c r="O20" i="3"/>
  <c r="L20" i="3"/>
  <c r="I20" i="3"/>
  <c r="F20" i="3"/>
  <c r="C20" i="3"/>
  <c r="O47" i="2"/>
  <c r="N47" i="2"/>
  <c r="L6" i="12" s="1"/>
  <c r="L47" i="2"/>
  <c r="K47" i="2"/>
  <c r="D13" i="4"/>
  <c r="D23" i="6"/>
  <c r="D32" i="3"/>
  <c r="D4" i="7"/>
  <c r="D32" i="6"/>
  <c r="D14" i="6"/>
  <c r="D4" i="6"/>
  <c r="B1" i="3"/>
  <c r="B1" i="4"/>
  <c r="B1" i="13"/>
  <c r="B1" i="6"/>
  <c r="B1" i="7"/>
  <c r="B1" i="14"/>
  <c r="B1" i="9"/>
  <c r="B1" i="10"/>
  <c r="B1" i="11"/>
  <c r="B1" i="2"/>
  <c r="K2" i="3"/>
  <c r="K2" i="4"/>
  <c r="K2" i="13"/>
  <c r="K2" i="6"/>
  <c r="K2" i="7"/>
  <c r="K2" i="14"/>
  <c r="K2" i="9"/>
  <c r="K2" i="10"/>
  <c r="K2" i="11"/>
  <c r="K2" i="2"/>
  <c r="F1" i="11"/>
  <c r="F1" i="10"/>
  <c r="F1" i="9"/>
  <c r="F1" i="14"/>
  <c r="F1" i="7"/>
  <c r="F1" i="6"/>
  <c r="F1" i="2"/>
  <c r="F1" i="3"/>
  <c r="F1" i="4"/>
  <c r="F1" i="13"/>
  <c r="B2" i="13"/>
  <c r="N27" i="9"/>
  <c r="C47" i="2"/>
  <c r="B2" i="2"/>
  <c r="F47" i="2"/>
  <c r="B2" i="11"/>
  <c r="B2" i="10"/>
  <c r="B2" i="9"/>
  <c r="B2" i="14"/>
  <c r="B2" i="7"/>
  <c r="B2" i="6"/>
  <c r="B2" i="3"/>
  <c r="B2" i="4"/>
  <c r="E6" i="12"/>
  <c r="C23" i="13"/>
  <c r="D3" i="2"/>
  <c r="L2" i="2"/>
  <c r="C31" i="11"/>
  <c r="E26" i="12" s="1"/>
  <c r="O39" i="10"/>
  <c r="D19" i="10"/>
  <c r="C41" i="14"/>
  <c r="C40" i="7"/>
  <c r="F40" i="7"/>
  <c r="D37" i="7"/>
  <c r="F35" i="7"/>
  <c r="D27" i="7"/>
  <c r="F25" i="7"/>
  <c r="D20" i="7"/>
  <c r="C37" i="13"/>
  <c r="F37" i="13"/>
  <c r="D25" i="13" s="1"/>
  <c r="O37" i="13"/>
  <c r="O23" i="13"/>
  <c r="I23" i="13"/>
  <c r="F23" i="13"/>
  <c r="D4" i="13"/>
  <c r="L2" i="6"/>
  <c r="L2" i="7"/>
  <c r="D4" i="3"/>
  <c r="C11" i="4"/>
  <c r="D4" i="4"/>
  <c r="L2" i="4"/>
  <c r="M34" i="12"/>
  <c r="M32" i="12"/>
  <c r="M30" i="12"/>
  <c r="M36" i="12" s="1"/>
  <c r="M29" i="12"/>
  <c r="M28" i="12"/>
  <c r="M24" i="12"/>
  <c r="M22" i="12"/>
  <c r="M20" i="12"/>
  <c r="M19" i="12"/>
  <c r="M18" i="12"/>
  <c r="M17" i="12"/>
  <c r="M16" i="12"/>
  <c r="M13" i="12"/>
  <c r="M12" i="12"/>
  <c r="K32" i="12"/>
  <c r="K36" i="12" s="1"/>
  <c r="K18" i="12"/>
  <c r="I31" i="12"/>
  <c r="I28" i="12"/>
  <c r="I27" i="12"/>
  <c r="I24" i="12"/>
  <c r="I14" i="12"/>
  <c r="G33" i="12"/>
  <c r="G26" i="12"/>
  <c r="G23" i="12"/>
  <c r="G20" i="12"/>
  <c r="G19" i="12"/>
  <c r="G17" i="12"/>
  <c r="G16" i="12"/>
  <c r="G15" i="12"/>
  <c r="G12" i="12"/>
  <c r="G11" i="12"/>
  <c r="E34" i="12"/>
  <c r="E33" i="12"/>
  <c r="E28" i="12"/>
  <c r="E25" i="12"/>
  <c r="E23" i="12"/>
  <c r="E21" i="12"/>
  <c r="E20" i="12"/>
  <c r="E19" i="12"/>
  <c r="E17" i="12"/>
  <c r="E16" i="12"/>
  <c r="E15" i="12"/>
  <c r="E12" i="12"/>
  <c r="M10" i="12"/>
  <c r="I9" i="12"/>
  <c r="M8" i="12"/>
  <c r="I8" i="12"/>
  <c r="I36" i="12"/>
  <c r="M7" i="12"/>
  <c r="K7" i="12"/>
  <c r="I7" i="12"/>
  <c r="G7" i="12"/>
  <c r="O12" i="12"/>
  <c r="O15" i="12"/>
  <c r="O16" i="12"/>
  <c r="O17" i="12"/>
  <c r="O19" i="12"/>
  <c r="O20" i="12"/>
  <c r="O33" i="12"/>
  <c r="K6" i="12"/>
  <c r="L32" i="12"/>
  <c r="L28" i="12"/>
  <c r="L13" i="12"/>
  <c r="L12" i="12"/>
  <c r="J25" i="12"/>
  <c r="I25" i="12"/>
  <c r="M14" i="12"/>
  <c r="H18" i="7"/>
  <c r="H14" i="12"/>
  <c r="G14" i="12"/>
  <c r="E14" i="12"/>
  <c r="E30" i="12"/>
  <c r="E36" i="12" s="1"/>
  <c r="O30" i="12"/>
  <c r="G13" i="12"/>
  <c r="E31" i="12"/>
  <c r="O31" i="12" s="1"/>
  <c r="G31" i="12"/>
  <c r="N23" i="13"/>
  <c r="L8" i="12"/>
  <c r="G8" i="12"/>
  <c r="E8" i="12"/>
  <c r="E11" i="12"/>
  <c r="O11" i="12"/>
  <c r="O8" i="12"/>
  <c r="E13" i="12"/>
  <c r="O13" i="12"/>
  <c r="O14" i="12"/>
  <c r="G28" i="12"/>
  <c r="O28" i="12"/>
  <c r="G27" i="12"/>
  <c r="E27" i="12"/>
  <c r="F30" i="3"/>
  <c r="G9" i="12"/>
  <c r="M9" i="12"/>
  <c r="M27" i="12"/>
  <c r="D22" i="3"/>
  <c r="E9" i="12"/>
  <c r="O9" i="12"/>
  <c r="L19" i="12"/>
  <c r="N11" i="14"/>
  <c r="L16" i="12"/>
  <c r="I11" i="14"/>
  <c r="D4" i="14"/>
  <c r="H11" i="14"/>
  <c r="E11" i="14"/>
  <c r="F16" i="12" s="1"/>
  <c r="B11" i="14"/>
  <c r="D16" i="12" s="1"/>
  <c r="B35" i="7"/>
  <c r="D17" i="12" s="1"/>
  <c r="E35" i="7"/>
  <c r="F17" i="12" s="1"/>
  <c r="N35" i="7"/>
  <c r="L17" i="12" s="1"/>
  <c r="B40" i="7"/>
  <c r="E40" i="7"/>
  <c r="F33" i="12" s="1"/>
  <c r="N40" i="7"/>
  <c r="B30" i="14"/>
  <c r="D34" i="12" s="1"/>
  <c r="E30" i="14"/>
  <c r="F34" i="12" s="1"/>
  <c r="H30" i="14"/>
  <c r="I30" i="14"/>
  <c r="D13" i="14"/>
  <c r="L34" i="12"/>
  <c r="B41" i="14"/>
  <c r="D23" i="12" s="1"/>
  <c r="E41" i="14"/>
  <c r="F23" i="12" s="1"/>
  <c r="H41" i="14"/>
  <c r="I41" i="14"/>
  <c r="D32" i="14"/>
  <c r="N41" i="14"/>
  <c r="L23" i="12"/>
  <c r="B37" i="13"/>
  <c r="D29" i="12"/>
  <c r="E29" i="12"/>
  <c r="E37" i="13"/>
  <c r="F29" i="12" s="1"/>
  <c r="N37" i="13"/>
  <c r="L29" i="12"/>
  <c r="H23" i="13"/>
  <c r="H8" i="12" s="1"/>
  <c r="E23" i="13"/>
  <c r="F8" i="12" s="1"/>
  <c r="B23" i="13"/>
  <c r="D8" i="12" s="1"/>
  <c r="D33" i="12"/>
  <c r="B37" i="7"/>
  <c r="N33" i="12" s="1"/>
  <c r="L2" i="14"/>
  <c r="O27" i="12"/>
  <c r="M23" i="12"/>
  <c r="O23" i="12"/>
  <c r="G34" i="12"/>
  <c r="N39" i="10"/>
  <c r="L22" i="12" s="1"/>
  <c r="E39" i="10"/>
  <c r="F22" i="12" s="1"/>
  <c r="B39" i="10"/>
  <c r="O34" i="12"/>
  <c r="N42" i="11"/>
  <c r="L25" i="12"/>
  <c r="H42" i="11"/>
  <c r="H25" i="12" s="1"/>
  <c r="E42" i="11"/>
  <c r="F25" i="12" s="1"/>
  <c r="B42" i="11"/>
  <c r="B32" i="11" s="1"/>
  <c r="N25" i="12" s="1"/>
  <c r="I31" i="11"/>
  <c r="H31" i="11"/>
  <c r="E31" i="11"/>
  <c r="F26" i="12" s="1"/>
  <c r="B31" i="11"/>
  <c r="D26" i="12" s="1"/>
  <c r="L24" i="12"/>
  <c r="H39" i="10"/>
  <c r="L20" i="12"/>
  <c r="L18" i="12"/>
  <c r="N25" i="7"/>
  <c r="E25" i="7"/>
  <c r="F15" i="12" s="1"/>
  <c r="B25" i="7"/>
  <c r="D15" i="12" s="1"/>
  <c r="N18" i="7"/>
  <c r="L14" i="12" s="1"/>
  <c r="E18" i="7"/>
  <c r="F14" i="12" s="1"/>
  <c r="B18" i="7"/>
  <c r="K39" i="6"/>
  <c r="J32" i="12"/>
  <c r="J36" i="12" s="1"/>
  <c r="E39" i="6"/>
  <c r="F32" i="12" s="1"/>
  <c r="B39" i="6"/>
  <c r="D32" i="12" s="1"/>
  <c r="L30" i="12"/>
  <c r="L36" i="12" s="1"/>
  <c r="G32" i="12"/>
  <c r="O32" i="12" s="1"/>
  <c r="D13" i="12"/>
  <c r="E32" i="12"/>
  <c r="H28" i="12"/>
  <c r="D28" i="12"/>
  <c r="G10" i="12"/>
  <c r="E10" i="12"/>
  <c r="L10" i="12"/>
  <c r="O10" i="12"/>
  <c r="E7" i="12"/>
  <c r="O7" i="12"/>
  <c r="L2" i="3"/>
  <c r="L27" i="12"/>
  <c r="H27" i="12"/>
  <c r="N30" i="3"/>
  <c r="L9" i="12"/>
  <c r="H30" i="3"/>
  <c r="H9" i="12"/>
  <c r="E30" i="3"/>
  <c r="F9" i="12" s="1"/>
  <c r="N20" i="3"/>
  <c r="L7" i="12"/>
  <c r="K20" i="3"/>
  <c r="J7" i="12" s="1"/>
  <c r="H20" i="3"/>
  <c r="H7" i="12"/>
  <c r="E20" i="3"/>
  <c r="F7" i="12" s="1"/>
  <c r="B20" i="3"/>
  <c r="D7" i="12" s="1"/>
  <c r="M6" i="12"/>
  <c r="I6" i="12"/>
  <c r="G6" i="12"/>
  <c r="J6" i="12"/>
  <c r="H6" i="12"/>
  <c r="E47" i="2"/>
  <c r="F6" i="12" s="1"/>
  <c r="B47" i="2"/>
  <c r="D6" i="12" s="1"/>
  <c r="O6" i="12"/>
  <c r="K37" i="12" l="1"/>
  <c r="B32" i="3"/>
  <c r="N27" i="12" s="1"/>
  <c r="D25" i="12"/>
  <c r="B21" i="11"/>
  <c r="N26" i="12" s="1"/>
  <c r="B27" i="7"/>
  <c r="N17" i="12" s="1"/>
  <c r="B14" i="6"/>
  <c r="N13" i="12" s="1"/>
  <c r="L2" i="13"/>
  <c r="G29" i="12"/>
  <c r="I35" i="12"/>
  <c r="I37" i="12" s="1"/>
  <c r="H35" i="12"/>
  <c r="H37" i="12" s="1"/>
  <c r="O22" i="12"/>
  <c r="O21" i="12"/>
  <c r="D4" i="10"/>
  <c r="L2" i="10" s="1"/>
  <c r="F27" i="12"/>
  <c r="B19" i="10"/>
  <c r="N22" i="12" s="1"/>
  <c r="D22" i="12"/>
  <c r="B4" i="10"/>
  <c r="N21" i="12" s="1"/>
  <c r="B29" i="9"/>
  <c r="N19" i="12" s="1"/>
  <c r="O18" i="12"/>
  <c r="D4" i="9"/>
  <c r="L2" i="9" s="1"/>
  <c r="B32" i="14"/>
  <c r="N23" i="12" s="1"/>
  <c r="B13" i="14"/>
  <c r="N34" i="12" s="1"/>
  <c r="B4" i="14"/>
  <c r="N16" i="12" s="1"/>
  <c r="B20" i="7"/>
  <c r="N15" i="12" s="1"/>
  <c r="B4" i="7"/>
  <c r="N14" i="12" s="1"/>
  <c r="D14" i="12"/>
  <c r="B23" i="6"/>
  <c r="N31" i="12" s="1"/>
  <c r="B32" i="6"/>
  <c r="N32" i="12" s="1"/>
  <c r="B4" i="6"/>
  <c r="N30" i="12" s="1"/>
  <c r="B25" i="13"/>
  <c r="N29" i="12" s="1"/>
  <c r="D36" i="12"/>
  <c r="B4" i="13"/>
  <c r="N8" i="12" s="1"/>
  <c r="F28" i="12"/>
  <c r="B21" i="4"/>
  <c r="N11" i="12" s="1"/>
  <c r="B13" i="4"/>
  <c r="N10" i="12" s="1"/>
  <c r="D10" i="12"/>
  <c r="B4" i="4"/>
  <c r="N12" i="12" s="1"/>
  <c r="D12" i="12"/>
  <c r="B22" i="3"/>
  <c r="N9" i="12" s="1"/>
  <c r="B3" i="2"/>
  <c r="N6" i="12" s="1"/>
  <c r="O25" i="12"/>
  <c r="B4" i="11"/>
  <c r="N24" i="12" s="1"/>
  <c r="D21" i="11"/>
  <c r="L35" i="12"/>
  <c r="L37" i="12" s="1"/>
  <c r="G35" i="12"/>
  <c r="D32" i="11"/>
  <c r="O26" i="12"/>
  <c r="O24" i="12"/>
  <c r="E35" i="12"/>
  <c r="E37" i="12" s="1"/>
  <c r="M35" i="12"/>
  <c r="M37" i="12" s="1"/>
  <c r="D24" i="12"/>
  <c r="D4" i="11"/>
  <c r="B4" i="3"/>
  <c r="N7" i="12" s="1"/>
  <c r="J35" i="12"/>
  <c r="J37" i="12" s="1"/>
  <c r="B14" i="9"/>
  <c r="N20" i="12" s="1"/>
  <c r="D20" i="12"/>
  <c r="B4" i="9"/>
  <c r="N18" i="12" s="1"/>
  <c r="F18" i="12"/>
  <c r="F35" i="12" s="1"/>
  <c r="O35" i="12" l="1"/>
  <c r="L2" i="11"/>
  <c r="O29" i="12"/>
  <c r="O36" i="12" s="1"/>
  <c r="G36" i="12"/>
  <c r="G37" i="12" s="1"/>
  <c r="O37" i="12"/>
  <c r="L2" i="12" s="1"/>
  <c r="F36" i="12"/>
  <c r="F37" i="12" s="1"/>
  <c r="N36" i="12"/>
  <c r="D35" i="12"/>
  <c r="D37" i="12" s="1"/>
  <c r="N35" i="12"/>
  <c r="N37" i="12" l="1"/>
</calcChain>
</file>

<file path=xl/sharedStrings.xml><?xml version="1.0" encoding="utf-8"?>
<sst xmlns="http://schemas.openxmlformats.org/spreadsheetml/2006/main" count="2192" uniqueCount="722">
  <si>
    <t>市郡</t>
    <rPh sb="0" eb="1">
      <t>シ</t>
    </rPh>
    <rPh sb="1" eb="2">
      <t>グン</t>
    </rPh>
    <phoneticPr fontId="1"/>
  </si>
  <si>
    <t>岐阜新聞</t>
    <rPh sb="0" eb="2">
      <t>ギフ</t>
    </rPh>
    <rPh sb="2" eb="4">
      <t>シンブン</t>
    </rPh>
    <phoneticPr fontId="1"/>
  </si>
  <si>
    <t>中日新聞</t>
    <rPh sb="0" eb="2">
      <t>チュウニチ</t>
    </rPh>
    <rPh sb="2" eb="4">
      <t>シンブン</t>
    </rPh>
    <phoneticPr fontId="1"/>
  </si>
  <si>
    <t>朝日新聞</t>
    <rPh sb="0" eb="2">
      <t>アサヒ</t>
    </rPh>
    <rPh sb="2" eb="4">
      <t>シンブン</t>
    </rPh>
    <phoneticPr fontId="1"/>
  </si>
  <si>
    <t>毎日新聞</t>
    <rPh sb="0" eb="2">
      <t>マイニチ</t>
    </rPh>
    <rPh sb="2" eb="4">
      <t>シンブン</t>
    </rPh>
    <phoneticPr fontId="1"/>
  </si>
  <si>
    <t>読売新聞</t>
    <rPh sb="0" eb="2">
      <t>ヨミウリ</t>
    </rPh>
    <rPh sb="2" eb="4">
      <t>シンブン</t>
    </rPh>
    <phoneticPr fontId="1"/>
  </si>
  <si>
    <t>合計</t>
    <rPh sb="0" eb="2">
      <t>ゴウケイ</t>
    </rPh>
    <phoneticPr fontId="1"/>
  </si>
  <si>
    <t>折込部数</t>
    <rPh sb="0" eb="2">
      <t>オリコミ</t>
    </rPh>
    <rPh sb="2" eb="4">
      <t>ブスウ</t>
    </rPh>
    <phoneticPr fontId="1"/>
  </si>
  <si>
    <t>得意先名</t>
    <rPh sb="0" eb="3">
      <t>トクイサキ</t>
    </rPh>
    <rPh sb="3" eb="4">
      <t>ナ</t>
    </rPh>
    <phoneticPr fontId="1"/>
  </si>
  <si>
    <t>スポンサー名</t>
    <rPh sb="5" eb="6">
      <t>ナ</t>
    </rPh>
    <phoneticPr fontId="1"/>
  </si>
  <si>
    <t>タイトル</t>
    <phoneticPr fontId="1"/>
  </si>
  <si>
    <t>折込日　　　</t>
    <rPh sb="0" eb="2">
      <t>オリコミ</t>
    </rPh>
    <rPh sb="2" eb="3">
      <t>ビ</t>
    </rPh>
    <phoneticPr fontId="1"/>
  </si>
  <si>
    <t>サイズ</t>
    <phoneticPr fontId="1"/>
  </si>
  <si>
    <t>枚数</t>
    <rPh sb="0" eb="2">
      <t>マイスウ</t>
    </rPh>
    <phoneticPr fontId="1"/>
  </si>
  <si>
    <t>販売店</t>
    <rPh sb="0" eb="3">
      <t>ハンバイテン</t>
    </rPh>
    <phoneticPr fontId="1"/>
  </si>
  <si>
    <t>部数</t>
    <rPh sb="0" eb="2">
      <t>ブスウ</t>
    </rPh>
    <phoneticPr fontId="1"/>
  </si>
  <si>
    <t>県庁北</t>
    <rPh sb="0" eb="2">
      <t>ケンチョウ</t>
    </rPh>
    <rPh sb="2" eb="3">
      <t>キタ</t>
    </rPh>
    <phoneticPr fontId="1"/>
  </si>
  <si>
    <t>県庁前</t>
    <rPh sb="0" eb="3">
      <t>ケンチョウマエ</t>
    </rPh>
    <phoneticPr fontId="1"/>
  </si>
  <si>
    <t>鶉</t>
    <rPh sb="0" eb="1">
      <t>ウズラ</t>
    </rPh>
    <phoneticPr fontId="1"/>
  </si>
  <si>
    <t>岐南西</t>
    <rPh sb="0" eb="2">
      <t>ギナン</t>
    </rPh>
    <rPh sb="2" eb="3">
      <t>セイ</t>
    </rPh>
    <phoneticPr fontId="1"/>
  </si>
  <si>
    <t>長森</t>
    <rPh sb="0" eb="2">
      <t>ナガモリ</t>
    </rPh>
    <phoneticPr fontId="1"/>
  </si>
  <si>
    <t>岐阜東部</t>
    <rPh sb="0" eb="2">
      <t>ギフ</t>
    </rPh>
    <rPh sb="2" eb="4">
      <t>トウブ</t>
    </rPh>
    <phoneticPr fontId="1"/>
  </si>
  <si>
    <t>長良西部</t>
    <rPh sb="0" eb="2">
      <t>ナガラ</t>
    </rPh>
    <rPh sb="2" eb="4">
      <t>セイブ</t>
    </rPh>
    <phoneticPr fontId="1"/>
  </si>
  <si>
    <t>長良北部</t>
    <rPh sb="0" eb="2">
      <t>ナガラ</t>
    </rPh>
    <rPh sb="2" eb="4">
      <t>ホクブ</t>
    </rPh>
    <phoneticPr fontId="1"/>
  </si>
  <si>
    <t>鷺山東部</t>
    <rPh sb="0" eb="2">
      <t>サギヤマ</t>
    </rPh>
    <rPh sb="2" eb="4">
      <t>トウブ</t>
    </rPh>
    <phoneticPr fontId="1"/>
  </si>
  <si>
    <t>鷺山西部</t>
    <rPh sb="0" eb="2">
      <t>サギヤマ</t>
    </rPh>
    <rPh sb="2" eb="4">
      <t>セイブ</t>
    </rPh>
    <phoneticPr fontId="1"/>
  </si>
  <si>
    <t>島</t>
    <rPh sb="0" eb="1">
      <t>シマ</t>
    </rPh>
    <phoneticPr fontId="1"/>
  </si>
  <si>
    <t>城西</t>
    <rPh sb="0" eb="2">
      <t>ジョウセイ</t>
    </rPh>
    <phoneticPr fontId="1"/>
  </si>
  <si>
    <t>則武早田</t>
    <rPh sb="0" eb="2">
      <t>ノリタケ</t>
    </rPh>
    <rPh sb="2" eb="4">
      <t>ソウデン</t>
    </rPh>
    <phoneticPr fontId="1"/>
  </si>
  <si>
    <t>黒野</t>
    <rPh sb="0" eb="2">
      <t>クロノ</t>
    </rPh>
    <phoneticPr fontId="1"/>
  </si>
  <si>
    <t>黒野西岐陽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</si>
  <si>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</t>
    <rPh sb="0" eb="2">
      <t>キタガタ</t>
    </rPh>
    <rPh sb="2" eb="3">
      <t>ナナ</t>
    </rPh>
    <rPh sb="3" eb="4">
      <t>ゴウ</t>
    </rPh>
    <phoneticPr fontId="1"/>
  </si>
  <si>
    <t>北方東部</t>
    <rPh sb="0" eb="2">
      <t>キタガタ</t>
    </rPh>
    <rPh sb="2" eb="4">
      <t>トウブ</t>
    </rPh>
    <phoneticPr fontId="1"/>
  </si>
  <si>
    <t>芥見</t>
    <rPh sb="0" eb="1">
      <t>アクタ</t>
    </rPh>
    <rPh sb="1" eb="2">
      <t>ミ</t>
    </rPh>
    <phoneticPr fontId="1"/>
  </si>
  <si>
    <t>藍川</t>
    <rPh sb="0" eb="2">
      <t>アイカワ</t>
    </rPh>
    <phoneticPr fontId="1"/>
  </si>
  <si>
    <t>大洞団地</t>
    <rPh sb="0" eb="1">
      <t>オオ</t>
    </rPh>
    <rPh sb="1" eb="2">
      <t>ホラ</t>
    </rPh>
    <rPh sb="2" eb="4">
      <t>ダンチ</t>
    </rPh>
    <phoneticPr fontId="1"/>
  </si>
  <si>
    <t>岩野田</t>
    <rPh sb="0" eb="2">
      <t>イワノ</t>
    </rPh>
    <rPh sb="2" eb="3">
      <t>タ</t>
    </rPh>
    <phoneticPr fontId="1"/>
  </si>
  <si>
    <t>計</t>
    <rPh sb="0" eb="1">
      <t>ケイ</t>
    </rPh>
    <phoneticPr fontId="1"/>
  </si>
  <si>
    <t>鶉Ａ</t>
    <rPh sb="0" eb="1">
      <t>ウズラ</t>
    </rPh>
    <phoneticPr fontId="1"/>
  </si>
  <si>
    <t>芥見Ａ</t>
    <rPh sb="0" eb="1">
      <t>アクタ</t>
    </rPh>
    <rPh sb="1" eb="2">
      <t>ミ</t>
    </rPh>
    <phoneticPr fontId="1"/>
  </si>
  <si>
    <t>岩野田ＡＭＮ</t>
    <rPh sb="0" eb="2">
      <t>イワノ</t>
    </rPh>
    <rPh sb="2" eb="3">
      <t>タ</t>
    </rPh>
    <phoneticPr fontId="1"/>
  </si>
  <si>
    <t>下芥見</t>
    <rPh sb="0" eb="1">
      <t>シタ</t>
    </rPh>
    <rPh sb="1" eb="2">
      <t>アクタ</t>
    </rPh>
    <rPh sb="2" eb="3">
      <t>ミ</t>
    </rPh>
    <phoneticPr fontId="1"/>
  </si>
  <si>
    <t>岩田坂</t>
    <rPh sb="0" eb="3">
      <t>イワタザカ</t>
    </rPh>
    <phoneticPr fontId="1"/>
  </si>
  <si>
    <t>日野長森東</t>
    <rPh sb="0" eb="2">
      <t>ヒノ</t>
    </rPh>
    <rPh sb="2" eb="4">
      <t>ナガモリ</t>
    </rPh>
    <rPh sb="4" eb="5">
      <t>ヒガシ</t>
    </rPh>
    <phoneticPr fontId="1"/>
  </si>
  <si>
    <t>岐阜加納</t>
    <rPh sb="0" eb="2">
      <t>ギフ</t>
    </rPh>
    <rPh sb="2" eb="4">
      <t>カノウ</t>
    </rPh>
    <phoneticPr fontId="1"/>
  </si>
  <si>
    <t>加納三里</t>
    <rPh sb="0" eb="2">
      <t>カノウ</t>
    </rPh>
    <rPh sb="2" eb="4">
      <t>ミサト</t>
    </rPh>
    <phoneticPr fontId="1"/>
  </si>
  <si>
    <t>加納六条</t>
    <rPh sb="0" eb="2">
      <t>カノウ</t>
    </rPh>
    <rPh sb="2" eb="4">
      <t>ロクジョウ</t>
    </rPh>
    <phoneticPr fontId="1"/>
  </si>
  <si>
    <t>茜部</t>
    <rPh sb="0" eb="1">
      <t>アカネ</t>
    </rPh>
    <rPh sb="1" eb="2">
      <t>ブ</t>
    </rPh>
    <phoneticPr fontId="1"/>
  </si>
  <si>
    <t>岐阜南部</t>
    <rPh sb="0" eb="2">
      <t>ギフ</t>
    </rPh>
    <rPh sb="2" eb="4">
      <t>ナンブ</t>
    </rPh>
    <phoneticPr fontId="1"/>
  </si>
  <si>
    <t>忠節</t>
    <rPh sb="0" eb="2">
      <t>チュウセツ</t>
    </rPh>
    <phoneticPr fontId="1"/>
  </si>
  <si>
    <t>岩野田</t>
    <rPh sb="0" eb="1">
      <t>イワ</t>
    </rPh>
    <rPh sb="1" eb="2">
      <t>ノ</t>
    </rPh>
    <rPh sb="2" eb="3">
      <t>タ</t>
    </rPh>
    <phoneticPr fontId="1"/>
  </si>
  <si>
    <t>岐阜本荘</t>
    <rPh sb="0" eb="2">
      <t>ギフ</t>
    </rPh>
    <rPh sb="2" eb="4">
      <t>ホンジョウ</t>
    </rPh>
    <phoneticPr fontId="1"/>
  </si>
  <si>
    <t>岐北</t>
    <rPh sb="0" eb="2">
      <t>ギホク</t>
    </rPh>
    <phoneticPr fontId="1"/>
  </si>
  <si>
    <t>長良</t>
    <rPh sb="0" eb="2">
      <t>ナガラ</t>
    </rPh>
    <phoneticPr fontId="1"/>
  </si>
  <si>
    <t>管理番号</t>
    <rPh sb="0" eb="2">
      <t>カンリ</t>
    </rPh>
    <rPh sb="2" eb="4">
      <t>バンゴウ</t>
    </rPh>
    <phoneticPr fontId="1"/>
  </si>
  <si>
    <t>G</t>
    <phoneticPr fontId="1"/>
  </si>
  <si>
    <t>C</t>
    <phoneticPr fontId="1"/>
  </si>
  <si>
    <t>鷺山ときわＮ</t>
    <rPh sb="0" eb="2">
      <t>サギヤマ</t>
    </rPh>
    <phoneticPr fontId="1"/>
  </si>
  <si>
    <t>那加西部</t>
    <rPh sb="0" eb="2">
      <t>ナカ</t>
    </rPh>
    <rPh sb="2" eb="4">
      <t>セイブ</t>
    </rPh>
    <phoneticPr fontId="1"/>
  </si>
  <si>
    <t>那加東部</t>
    <rPh sb="0" eb="2">
      <t>ナカ</t>
    </rPh>
    <rPh sb="2" eb="4">
      <t>トウブ</t>
    </rPh>
    <phoneticPr fontId="1"/>
  </si>
  <si>
    <t>蘇原</t>
    <rPh sb="0" eb="2">
      <t>ソハラ</t>
    </rPh>
    <phoneticPr fontId="1"/>
  </si>
  <si>
    <t>川島</t>
    <rPh sb="0" eb="2">
      <t>カワシマ</t>
    </rPh>
    <phoneticPr fontId="1"/>
  </si>
  <si>
    <t>各務原中央</t>
    <rPh sb="0" eb="3">
      <t>カガミハラ</t>
    </rPh>
    <rPh sb="3" eb="5">
      <t>チュウオウ</t>
    </rPh>
    <phoneticPr fontId="1"/>
  </si>
  <si>
    <t>鵜沼</t>
    <rPh sb="0" eb="2">
      <t>ウヌマ</t>
    </rPh>
    <phoneticPr fontId="1"/>
  </si>
  <si>
    <t>蘇原北尾崎</t>
    <rPh sb="0" eb="2">
      <t>ソハラ</t>
    </rPh>
    <rPh sb="2" eb="3">
      <t>キタ</t>
    </rPh>
    <rPh sb="3" eb="5">
      <t>オザキ</t>
    </rPh>
    <phoneticPr fontId="1"/>
  </si>
  <si>
    <t>羽島中央</t>
    <rPh sb="0" eb="2">
      <t>ハシマ</t>
    </rPh>
    <rPh sb="2" eb="4">
      <t>チュウオウ</t>
    </rPh>
    <phoneticPr fontId="1"/>
  </si>
  <si>
    <t>羽島南部</t>
    <rPh sb="0" eb="2">
      <t>ハシマ</t>
    </rPh>
    <rPh sb="2" eb="4">
      <t>ナンブ</t>
    </rPh>
    <phoneticPr fontId="1"/>
  </si>
  <si>
    <t>羽島</t>
    <rPh sb="0" eb="2">
      <t>ハシマ</t>
    </rPh>
    <phoneticPr fontId="1"/>
  </si>
  <si>
    <t>羽島北部</t>
    <rPh sb="0" eb="2">
      <t>ハシマ</t>
    </rPh>
    <rPh sb="2" eb="4">
      <t>ホクブ</t>
    </rPh>
    <phoneticPr fontId="1"/>
  </si>
  <si>
    <t>笠松</t>
    <rPh sb="0" eb="2">
      <t>カサマツ</t>
    </rPh>
    <phoneticPr fontId="1"/>
  </si>
  <si>
    <t>岐南西</t>
    <rPh sb="0" eb="2">
      <t>ギナン</t>
    </rPh>
    <rPh sb="2" eb="3">
      <t>セイ</t>
    </rPh>
    <phoneticPr fontId="1"/>
  </si>
  <si>
    <t>岐南東</t>
    <rPh sb="0" eb="2">
      <t>ギナン</t>
    </rPh>
    <rPh sb="2" eb="3">
      <t>ヒガシ</t>
    </rPh>
    <phoneticPr fontId="1"/>
  </si>
  <si>
    <t>笠松N</t>
    <rPh sb="0" eb="2">
      <t>カサマツ</t>
    </rPh>
    <phoneticPr fontId="1"/>
  </si>
  <si>
    <t>G</t>
    <phoneticPr fontId="1"/>
  </si>
  <si>
    <t>岐阜市欄</t>
    <rPh sb="0" eb="2">
      <t>ギフ</t>
    </rPh>
    <rPh sb="2" eb="3">
      <t>シ</t>
    </rPh>
    <rPh sb="3" eb="4">
      <t>ラン</t>
    </rPh>
    <phoneticPr fontId="1"/>
  </si>
  <si>
    <t>山県高富</t>
    <rPh sb="0" eb="2">
      <t>ヤマガタ</t>
    </rPh>
    <rPh sb="2" eb="4">
      <t>タカトミ</t>
    </rPh>
    <phoneticPr fontId="1"/>
  </si>
  <si>
    <t>山県</t>
    <rPh sb="0" eb="2">
      <t>ヤマガタ</t>
    </rPh>
    <phoneticPr fontId="1"/>
  </si>
  <si>
    <t>高富</t>
    <rPh sb="0" eb="2">
      <t>タカトミ</t>
    </rPh>
    <phoneticPr fontId="1"/>
  </si>
  <si>
    <t>高富大桑</t>
    <rPh sb="0" eb="2">
      <t>タカトミ</t>
    </rPh>
    <rPh sb="2" eb="4">
      <t>オオクワ</t>
    </rPh>
    <phoneticPr fontId="1"/>
  </si>
  <si>
    <t>G</t>
    <phoneticPr fontId="1"/>
  </si>
  <si>
    <t>C</t>
    <phoneticPr fontId="1"/>
  </si>
  <si>
    <t>）</t>
    <phoneticPr fontId="1"/>
  </si>
  <si>
    <t>枚　　（</t>
    <rPh sb="0" eb="1">
      <t>マイ</t>
    </rPh>
    <phoneticPr fontId="1"/>
  </si>
  <si>
    <t>◎各務原市　</t>
    <rPh sb="1" eb="4">
      <t>カガミハラ</t>
    </rPh>
    <rPh sb="4" eb="5">
      <t>シ</t>
    </rPh>
    <phoneticPr fontId="1"/>
  </si>
  <si>
    <t>◎羽島市　</t>
    <rPh sb="1" eb="3">
      <t>ハシマ</t>
    </rPh>
    <rPh sb="3" eb="4">
      <t>シ</t>
    </rPh>
    <phoneticPr fontId="1"/>
  </si>
  <si>
    <t>◎羽島郡</t>
    <rPh sb="1" eb="3">
      <t>ハシマ</t>
    </rPh>
    <rPh sb="3" eb="4">
      <t>グン</t>
    </rPh>
    <phoneticPr fontId="1"/>
  </si>
  <si>
    <t>◎山県市</t>
    <rPh sb="1" eb="3">
      <t>ヤマガタ</t>
    </rPh>
    <rPh sb="3" eb="4">
      <t>シ</t>
    </rPh>
    <phoneticPr fontId="1"/>
  </si>
  <si>
    <t>◎瑞穂市　</t>
    <rPh sb="1" eb="3">
      <t>ミズホ</t>
    </rPh>
    <rPh sb="3" eb="4">
      <t>シ</t>
    </rPh>
    <rPh sb="4" eb="5">
      <t>ハライチ</t>
    </rPh>
    <phoneticPr fontId="1"/>
  </si>
  <si>
    <t>美江寺</t>
    <rPh sb="0" eb="3">
      <t>ミエジ</t>
    </rPh>
    <phoneticPr fontId="1"/>
  </si>
  <si>
    <t>瑞穂</t>
    <rPh sb="0" eb="2">
      <t>ミヅホ</t>
    </rPh>
    <phoneticPr fontId="1"/>
  </si>
  <si>
    <t>瑞穂北</t>
    <rPh sb="0" eb="2">
      <t>ミヅホ</t>
    </rPh>
    <rPh sb="2" eb="3">
      <t>キタ</t>
    </rPh>
    <phoneticPr fontId="1"/>
  </si>
  <si>
    <t>G</t>
    <phoneticPr fontId="1"/>
  </si>
  <si>
    <t>G</t>
    <phoneticPr fontId="1"/>
  </si>
  <si>
    <t>◎本巣市　</t>
    <rPh sb="1" eb="3">
      <t>モトス</t>
    </rPh>
    <rPh sb="3" eb="4">
      <t>シ</t>
    </rPh>
    <rPh sb="4" eb="5">
      <t>ハライチ</t>
    </rPh>
    <phoneticPr fontId="1"/>
  </si>
  <si>
    <t>糸貫</t>
    <rPh sb="0" eb="2">
      <t>イトヌキ</t>
    </rPh>
    <phoneticPr fontId="1"/>
  </si>
  <si>
    <t>山添</t>
    <rPh sb="0" eb="2">
      <t>ヤマゾエ</t>
    </rPh>
    <phoneticPr fontId="1"/>
  </si>
  <si>
    <t>根尾</t>
    <rPh sb="0" eb="2">
      <t>ネオ</t>
    </rPh>
    <phoneticPr fontId="1"/>
  </si>
  <si>
    <t>真正</t>
    <rPh sb="0" eb="2">
      <t>シンセイ</t>
    </rPh>
    <phoneticPr fontId="1"/>
  </si>
  <si>
    <t>本巣北方</t>
    <rPh sb="0" eb="2">
      <t>モトス</t>
    </rPh>
    <rPh sb="2" eb="4">
      <t>キタガタ</t>
    </rPh>
    <phoneticPr fontId="1"/>
  </si>
  <si>
    <t>本巣郡欄</t>
    <rPh sb="0" eb="3">
      <t>モトスグン</t>
    </rPh>
    <rPh sb="3" eb="4">
      <t>ラン</t>
    </rPh>
    <phoneticPr fontId="1"/>
  </si>
  <si>
    <t>◎本巣郡　</t>
    <rPh sb="1" eb="4">
      <t>モトスグン</t>
    </rPh>
    <phoneticPr fontId="1"/>
  </si>
  <si>
    <t>北方</t>
    <rPh sb="0" eb="2">
      <t>キタガタ</t>
    </rPh>
    <phoneticPr fontId="1"/>
  </si>
  <si>
    <t>◎大垣市　</t>
    <rPh sb="1" eb="3">
      <t>オオガキ</t>
    </rPh>
    <rPh sb="3" eb="4">
      <t>シ</t>
    </rPh>
    <phoneticPr fontId="1"/>
  </si>
  <si>
    <t>大垣北部</t>
    <rPh sb="0" eb="2">
      <t>オオガキ</t>
    </rPh>
    <rPh sb="2" eb="4">
      <t>ホクブ</t>
    </rPh>
    <phoneticPr fontId="1"/>
  </si>
  <si>
    <t>大垣</t>
    <rPh sb="0" eb="2">
      <t>オオガキ</t>
    </rPh>
    <phoneticPr fontId="1"/>
  </si>
  <si>
    <t>大垣東部</t>
    <rPh sb="0" eb="2">
      <t>オオガキ</t>
    </rPh>
    <rPh sb="2" eb="4">
      <t>トウブ</t>
    </rPh>
    <phoneticPr fontId="1"/>
  </si>
  <si>
    <t>大垣西部</t>
    <rPh sb="0" eb="2">
      <t>オオガキ</t>
    </rPh>
    <rPh sb="2" eb="4">
      <t>セイブ</t>
    </rPh>
    <phoneticPr fontId="1"/>
  </si>
  <si>
    <t>赤坂</t>
    <rPh sb="0" eb="2">
      <t>アカサカ</t>
    </rPh>
    <phoneticPr fontId="1"/>
  </si>
  <si>
    <t>北垣</t>
    <rPh sb="0" eb="1">
      <t>キタ</t>
    </rPh>
    <rPh sb="1" eb="2">
      <t>カキ</t>
    </rPh>
    <phoneticPr fontId="1"/>
  </si>
  <si>
    <t>大垣大迫</t>
    <rPh sb="0" eb="2">
      <t>オオガキ</t>
    </rPh>
    <rPh sb="2" eb="4">
      <t>オオサコ</t>
    </rPh>
    <phoneticPr fontId="1"/>
  </si>
  <si>
    <t>大垣中川</t>
    <rPh sb="0" eb="2">
      <t>オオガキ</t>
    </rPh>
    <rPh sb="2" eb="4">
      <t>ナカガワ</t>
    </rPh>
    <phoneticPr fontId="1"/>
  </si>
  <si>
    <t>墨俣</t>
    <rPh sb="0" eb="2">
      <t>スノマタ</t>
    </rPh>
    <phoneticPr fontId="1"/>
  </si>
  <si>
    <t>上石津</t>
    <rPh sb="0" eb="1">
      <t>ウエ</t>
    </rPh>
    <rPh sb="1" eb="3">
      <t>イシヅ</t>
    </rPh>
    <phoneticPr fontId="1"/>
  </si>
  <si>
    <t>大垣駅前</t>
    <rPh sb="0" eb="2">
      <t>オオガキ</t>
    </rPh>
    <rPh sb="2" eb="4">
      <t>エキマエ</t>
    </rPh>
    <phoneticPr fontId="1"/>
  </si>
  <si>
    <t>大垣赤坂</t>
    <rPh sb="0" eb="2">
      <t>オオガキ</t>
    </rPh>
    <rPh sb="2" eb="3">
      <t>アカ</t>
    </rPh>
    <rPh sb="3" eb="4">
      <t>サカ</t>
    </rPh>
    <phoneticPr fontId="1"/>
  </si>
  <si>
    <t>大野</t>
    <rPh sb="0" eb="2">
      <t>オオノ</t>
    </rPh>
    <phoneticPr fontId="1"/>
  </si>
  <si>
    <t>揖斐</t>
    <rPh sb="0" eb="2">
      <t>イビ</t>
    </rPh>
    <phoneticPr fontId="1"/>
  </si>
  <si>
    <t>大野西</t>
    <rPh sb="0" eb="2">
      <t>オオノ</t>
    </rPh>
    <rPh sb="2" eb="3">
      <t>セイ</t>
    </rPh>
    <phoneticPr fontId="1"/>
  </si>
  <si>
    <t>池田北</t>
    <rPh sb="0" eb="2">
      <t>イケダ</t>
    </rPh>
    <rPh sb="2" eb="3">
      <t>キタ</t>
    </rPh>
    <phoneticPr fontId="1"/>
  </si>
  <si>
    <t>池田南</t>
    <rPh sb="0" eb="2">
      <t>イケダ</t>
    </rPh>
    <rPh sb="2" eb="3">
      <t>ミナミ</t>
    </rPh>
    <phoneticPr fontId="1"/>
  </si>
  <si>
    <t>◎揖斐郡　</t>
    <rPh sb="1" eb="4">
      <t>イビグン</t>
    </rPh>
    <rPh sb="4" eb="5">
      <t>ハライチ</t>
    </rPh>
    <phoneticPr fontId="1"/>
  </si>
  <si>
    <t>大野ＡＭ</t>
    <rPh sb="0" eb="2">
      <t>オオノ</t>
    </rPh>
    <phoneticPr fontId="1"/>
  </si>
  <si>
    <t>大野西ＡＭ</t>
    <rPh sb="0" eb="2">
      <t>オオノ</t>
    </rPh>
    <rPh sb="2" eb="3">
      <t>セイ</t>
    </rPh>
    <phoneticPr fontId="1"/>
  </si>
  <si>
    <t>池田北Ａ</t>
    <rPh sb="0" eb="2">
      <t>イケダ</t>
    </rPh>
    <rPh sb="2" eb="3">
      <t>キタ</t>
    </rPh>
    <phoneticPr fontId="1"/>
  </si>
  <si>
    <t>池田</t>
    <rPh sb="0" eb="2">
      <t>イケダ</t>
    </rPh>
    <phoneticPr fontId="1"/>
  </si>
  <si>
    <t>C</t>
    <phoneticPr fontId="1"/>
  </si>
  <si>
    <t>◎安八郡　</t>
    <rPh sb="1" eb="3">
      <t>アンパチ</t>
    </rPh>
    <rPh sb="3" eb="4">
      <t>グン</t>
    </rPh>
    <rPh sb="4" eb="5">
      <t>ハライチ</t>
    </rPh>
    <phoneticPr fontId="1"/>
  </si>
  <si>
    <t>大垣市欄</t>
    <rPh sb="0" eb="3">
      <t>オオガキシ</t>
    </rPh>
    <rPh sb="3" eb="4">
      <t>ラン</t>
    </rPh>
    <phoneticPr fontId="1"/>
  </si>
  <si>
    <t>安八</t>
    <rPh sb="0" eb="2">
      <t>アンパチ</t>
    </rPh>
    <phoneticPr fontId="1"/>
  </si>
  <si>
    <t>輪之内</t>
    <rPh sb="0" eb="3">
      <t>ワノウチ</t>
    </rPh>
    <phoneticPr fontId="1"/>
  </si>
  <si>
    <t>神戸</t>
    <rPh sb="0" eb="2">
      <t>コウベ</t>
    </rPh>
    <phoneticPr fontId="1"/>
  </si>
  <si>
    <t>◎海津市　</t>
    <rPh sb="1" eb="3">
      <t>カイヅ</t>
    </rPh>
    <rPh sb="3" eb="4">
      <t>シ</t>
    </rPh>
    <phoneticPr fontId="1"/>
  </si>
  <si>
    <t>海津平田</t>
    <rPh sb="0" eb="2">
      <t>カイヅ</t>
    </rPh>
    <rPh sb="2" eb="4">
      <t>ヒラタ</t>
    </rPh>
    <phoneticPr fontId="1"/>
  </si>
  <si>
    <t>海津平田ＡＭ</t>
    <rPh sb="0" eb="2">
      <t>カイヅ</t>
    </rPh>
    <rPh sb="2" eb="4">
      <t>ヒラタ</t>
    </rPh>
    <phoneticPr fontId="1"/>
  </si>
  <si>
    <t>高須Ａ</t>
    <rPh sb="0" eb="2">
      <t>タカス</t>
    </rPh>
    <phoneticPr fontId="1"/>
  </si>
  <si>
    <t>高須</t>
    <rPh sb="0" eb="2">
      <t>タカス</t>
    </rPh>
    <phoneticPr fontId="1"/>
  </si>
  <si>
    <t>石津</t>
    <rPh sb="0" eb="2">
      <t>イシヅ</t>
    </rPh>
    <phoneticPr fontId="1"/>
  </si>
  <si>
    <t>駒野</t>
    <rPh sb="0" eb="2">
      <t>コマノ</t>
    </rPh>
    <phoneticPr fontId="1"/>
  </si>
  <si>
    <t>海津</t>
    <rPh sb="0" eb="2">
      <t>カイヅ</t>
    </rPh>
    <phoneticPr fontId="1"/>
  </si>
  <si>
    <t>◎養老郡　</t>
    <rPh sb="1" eb="3">
      <t>ヨウロウ</t>
    </rPh>
    <rPh sb="3" eb="4">
      <t>グン</t>
    </rPh>
    <phoneticPr fontId="1"/>
  </si>
  <si>
    <t>栗笠Ｍ</t>
    <rPh sb="0" eb="1">
      <t>クリ</t>
    </rPh>
    <rPh sb="1" eb="2">
      <t>カサ</t>
    </rPh>
    <phoneticPr fontId="1"/>
  </si>
  <si>
    <t>養老</t>
    <rPh sb="0" eb="2">
      <t>ヨウロウ</t>
    </rPh>
    <phoneticPr fontId="1"/>
  </si>
  <si>
    <t>高田</t>
    <rPh sb="0" eb="2">
      <t>タカダ</t>
    </rPh>
    <phoneticPr fontId="1"/>
  </si>
  <si>
    <t>Ｃ</t>
    <phoneticPr fontId="1"/>
  </si>
  <si>
    <t>栗笠</t>
    <phoneticPr fontId="1"/>
  </si>
  <si>
    <t>大垣市欄</t>
    <rPh sb="0" eb="4">
      <t>オオガキシラン</t>
    </rPh>
    <phoneticPr fontId="1"/>
  </si>
  <si>
    <t>◎不破郡　</t>
    <rPh sb="1" eb="3">
      <t>フワ</t>
    </rPh>
    <rPh sb="3" eb="4">
      <t>グン</t>
    </rPh>
    <phoneticPr fontId="1"/>
  </si>
  <si>
    <t>関ヶ原</t>
    <rPh sb="0" eb="3">
      <t>セキガハラ</t>
    </rPh>
    <phoneticPr fontId="1"/>
  </si>
  <si>
    <t>今須ＡＭＣＮ</t>
    <rPh sb="0" eb="1">
      <t>イマ</t>
    </rPh>
    <rPh sb="1" eb="2">
      <t>ス</t>
    </rPh>
    <phoneticPr fontId="1"/>
  </si>
  <si>
    <t>今須</t>
    <rPh sb="0" eb="1">
      <t>イマ</t>
    </rPh>
    <rPh sb="1" eb="2">
      <t>ス</t>
    </rPh>
    <phoneticPr fontId="1"/>
  </si>
  <si>
    <t>垂井</t>
    <rPh sb="0" eb="2">
      <t>タルイ</t>
    </rPh>
    <phoneticPr fontId="1"/>
  </si>
  <si>
    <t>垂井南部</t>
    <rPh sb="0" eb="2">
      <t>タルイ</t>
    </rPh>
    <rPh sb="2" eb="4">
      <t>ナンブ</t>
    </rPh>
    <phoneticPr fontId="1"/>
  </si>
  <si>
    <t>◎関市　</t>
    <rPh sb="1" eb="3">
      <t>セキシ</t>
    </rPh>
    <rPh sb="3" eb="4">
      <t>ハライチ</t>
    </rPh>
    <phoneticPr fontId="1"/>
  </si>
  <si>
    <t>富野ＡＭＣＮ</t>
    <rPh sb="0" eb="1">
      <t>トミ</t>
    </rPh>
    <rPh sb="1" eb="2">
      <t>ノ</t>
    </rPh>
    <phoneticPr fontId="1"/>
  </si>
  <si>
    <t>洞戸ＡＭＣＮ</t>
    <rPh sb="0" eb="1">
      <t>ホラ</t>
    </rPh>
    <rPh sb="1" eb="2">
      <t>ト</t>
    </rPh>
    <phoneticPr fontId="1"/>
  </si>
  <si>
    <t>中ノ保ＡＭＣＮ</t>
    <rPh sb="0" eb="1">
      <t>ナカ</t>
    </rPh>
    <rPh sb="2" eb="3">
      <t>ホ</t>
    </rPh>
    <phoneticPr fontId="1"/>
  </si>
  <si>
    <t>上ノ保ＡＭＣＮ</t>
    <rPh sb="0" eb="1">
      <t>ウエ</t>
    </rPh>
    <rPh sb="2" eb="3">
      <t>ホ</t>
    </rPh>
    <phoneticPr fontId="1"/>
  </si>
  <si>
    <t>関中央Ｎ</t>
    <rPh sb="0" eb="1">
      <t>セキ</t>
    </rPh>
    <rPh sb="1" eb="3">
      <t>チュウオウ</t>
    </rPh>
    <phoneticPr fontId="1"/>
  </si>
  <si>
    <t>関東部Ｎ</t>
    <rPh sb="0" eb="1">
      <t>セキ</t>
    </rPh>
    <rPh sb="1" eb="3">
      <t>トウブ</t>
    </rPh>
    <phoneticPr fontId="1"/>
  </si>
  <si>
    <t>関南部Ｎ</t>
    <rPh sb="0" eb="1">
      <t>セキ</t>
    </rPh>
    <rPh sb="1" eb="3">
      <t>ナンブ</t>
    </rPh>
    <phoneticPr fontId="1"/>
  </si>
  <si>
    <t>関西部Ｎ</t>
    <rPh sb="0" eb="1">
      <t>セキ</t>
    </rPh>
    <rPh sb="1" eb="3">
      <t>セイブ</t>
    </rPh>
    <phoneticPr fontId="1"/>
  </si>
  <si>
    <t>洞戸</t>
    <rPh sb="0" eb="1">
      <t>ホラ</t>
    </rPh>
    <rPh sb="1" eb="2">
      <t>ト</t>
    </rPh>
    <phoneticPr fontId="1"/>
  </si>
  <si>
    <t>中ノ保</t>
    <rPh sb="0" eb="1">
      <t>ナカ</t>
    </rPh>
    <rPh sb="2" eb="3">
      <t>ホ</t>
    </rPh>
    <phoneticPr fontId="1"/>
  </si>
  <si>
    <t>上ノ保</t>
    <rPh sb="0" eb="1">
      <t>ウエ</t>
    </rPh>
    <rPh sb="2" eb="3">
      <t>ホ</t>
    </rPh>
    <phoneticPr fontId="1"/>
  </si>
  <si>
    <t>G</t>
    <phoneticPr fontId="1"/>
  </si>
  <si>
    <t>小金田</t>
    <rPh sb="0" eb="1">
      <t>コ</t>
    </rPh>
    <rPh sb="1" eb="2">
      <t>カネ</t>
    </rPh>
    <rPh sb="2" eb="3">
      <t>タ</t>
    </rPh>
    <phoneticPr fontId="1"/>
  </si>
  <si>
    <t>富野</t>
    <rPh sb="0" eb="1">
      <t>トミ</t>
    </rPh>
    <rPh sb="1" eb="2">
      <t>ノ</t>
    </rPh>
    <phoneticPr fontId="1"/>
  </si>
  <si>
    <t>関南部</t>
    <phoneticPr fontId="1"/>
  </si>
  <si>
    <t>関東部</t>
    <rPh sb="1" eb="3">
      <t>トウブ</t>
    </rPh>
    <phoneticPr fontId="1"/>
  </si>
  <si>
    <t>関北部</t>
    <rPh sb="0" eb="1">
      <t>セキ</t>
    </rPh>
    <rPh sb="1" eb="3">
      <t>ホクブ</t>
    </rPh>
    <phoneticPr fontId="1"/>
  </si>
  <si>
    <t>関</t>
    <rPh sb="0" eb="1">
      <t>セキ</t>
    </rPh>
    <phoneticPr fontId="1"/>
  </si>
  <si>
    <t>◎美濃市　</t>
    <rPh sb="1" eb="4">
      <t>ミノシ</t>
    </rPh>
    <rPh sb="4" eb="5">
      <t>ハライチ</t>
    </rPh>
    <phoneticPr fontId="1"/>
  </si>
  <si>
    <t>美濃ＡＭ</t>
    <rPh sb="0" eb="2">
      <t>ミノ</t>
    </rPh>
    <phoneticPr fontId="1"/>
  </si>
  <si>
    <t>牧谷ＡＭ</t>
    <rPh sb="0" eb="1">
      <t>マキ</t>
    </rPh>
    <rPh sb="1" eb="2">
      <t>タニ</t>
    </rPh>
    <phoneticPr fontId="1"/>
  </si>
  <si>
    <t>美濃</t>
    <rPh sb="0" eb="2">
      <t>ミノ</t>
    </rPh>
    <phoneticPr fontId="1"/>
  </si>
  <si>
    <t>牧谷</t>
    <rPh sb="0" eb="1">
      <t>マキ</t>
    </rPh>
    <rPh sb="1" eb="2">
      <t>タニ</t>
    </rPh>
    <phoneticPr fontId="1"/>
  </si>
  <si>
    <t>C</t>
    <phoneticPr fontId="1"/>
  </si>
  <si>
    <t>◎美濃加茂市　</t>
    <rPh sb="1" eb="5">
      <t>ミノカモ</t>
    </rPh>
    <rPh sb="5" eb="6">
      <t>シ</t>
    </rPh>
    <rPh sb="6" eb="7">
      <t>ツシ</t>
    </rPh>
    <phoneticPr fontId="1"/>
  </si>
  <si>
    <t>古井</t>
    <rPh sb="0" eb="1">
      <t>フル</t>
    </rPh>
    <rPh sb="1" eb="2">
      <t>イ</t>
    </rPh>
    <phoneticPr fontId="1"/>
  </si>
  <si>
    <t>美濃加茂</t>
    <rPh sb="0" eb="4">
      <t>ミノカモ</t>
    </rPh>
    <phoneticPr fontId="1"/>
  </si>
  <si>
    <t>可児西部Ａ</t>
    <rPh sb="0" eb="2">
      <t>カニ</t>
    </rPh>
    <rPh sb="2" eb="4">
      <t>セイブ</t>
    </rPh>
    <phoneticPr fontId="1"/>
  </si>
  <si>
    <t>今渡Ａ</t>
    <rPh sb="0" eb="1">
      <t>イマ</t>
    </rPh>
    <rPh sb="1" eb="2">
      <t>ワタ</t>
    </rPh>
    <phoneticPr fontId="1"/>
  </si>
  <si>
    <t>伏見Ａ</t>
    <rPh sb="0" eb="2">
      <t>フシミ</t>
    </rPh>
    <phoneticPr fontId="1"/>
  </si>
  <si>
    <t>兼山Ａ</t>
    <rPh sb="0" eb="1">
      <t>カ</t>
    </rPh>
    <rPh sb="1" eb="2">
      <t>ヤマ</t>
    </rPh>
    <phoneticPr fontId="1"/>
  </si>
  <si>
    <t>可児西部</t>
    <rPh sb="0" eb="2">
      <t>カニ</t>
    </rPh>
    <rPh sb="2" eb="4">
      <t>セイブ</t>
    </rPh>
    <phoneticPr fontId="1"/>
  </si>
  <si>
    <t>今渡</t>
    <rPh sb="0" eb="1">
      <t>イマ</t>
    </rPh>
    <rPh sb="1" eb="2">
      <t>ワタ</t>
    </rPh>
    <phoneticPr fontId="1"/>
  </si>
  <si>
    <t>伏見</t>
    <rPh sb="0" eb="2">
      <t>フシミ</t>
    </rPh>
    <phoneticPr fontId="1"/>
  </si>
  <si>
    <t>兼山</t>
    <rPh sb="0" eb="1">
      <t>カ</t>
    </rPh>
    <rPh sb="1" eb="2">
      <t>ヤマ</t>
    </rPh>
    <phoneticPr fontId="1"/>
  </si>
  <si>
    <t>広見</t>
    <rPh sb="0" eb="2">
      <t>ヒロミ</t>
    </rPh>
    <phoneticPr fontId="1"/>
  </si>
  <si>
    <t>西可児</t>
    <rPh sb="0" eb="1">
      <t>ニシ</t>
    </rPh>
    <rPh sb="1" eb="3">
      <t>カニ</t>
    </rPh>
    <phoneticPr fontId="1"/>
  </si>
  <si>
    <t>春里</t>
    <rPh sb="0" eb="1">
      <t>ハル</t>
    </rPh>
    <rPh sb="1" eb="2">
      <t>サト</t>
    </rPh>
    <phoneticPr fontId="1"/>
  </si>
  <si>
    <t>下切</t>
    <rPh sb="0" eb="2">
      <t>シモギリ</t>
    </rPh>
    <phoneticPr fontId="1"/>
  </si>
  <si>
    <t>伏見兼山</t>
    <rPh sb="0" eb="2">
      <t>フシミ</t>
    </rPh>
    <rPh sb="2" eb="3">
      <t>カ</t>
    </rPh>
    <rPh sb="3" eb="4">
      <t>ヤマ</t>
    </rPh>
    <phoneticPr fontId="1"/>
  </si>
  <si>
    <t>可児中央</t>
    <rPh sb="0" eb="2">
      <t>カニ</t>
    </rPh>
    <rPh sb="2" eb="4">
      <t>チュウオウ</t>
    </rPh>
    <phoneticPr fontId="1"/>
  </si>
  <si>
    <t>御嵩</t>
    <rPh sb="0" eb="2">
      <t>ミタケ</t>
    </rPh>
    <phoneticPr fontId="1"/>
  </si>
  <si>
    <t>◎郡上市</t>
    <rPh sb="1" eb="3">
      <t>グジョウ</t>
    </rPh>
    <rPh sb="3" eb="4">
      <t>シ</t>
    </rPh>
    <phoneticPr fontId="1"/>
  </si>
  <si>
    <t>八幡Ａ</t>
    <rPh sb="0" eb="2">
      <t>ハチマン</t>
    </rPh>
    <phoneticPr fontId="1"/>
  </si>
  <si>
    <t>白鳥</t>
    <rPh sb="0" eb="2">
      <t>シロトリ</t>
    </rPh>
    <phoneticPr fontId="1"/>
  </si>
  <si>
    <t>相生ＡＭＣＮ</t>
    <rPh sb="0" eb="1">
      <t>アイ</t>
    </rPh>
    <rPh sb="1" eb="2">
      <t>セイ</t>
    </rPh>
    <phoneticPr fontId="1"/>
  </si>
  <si>
    <t>☆正ヶ洞ＡＭＣＮ</t>
    <rPh sb="1" eb="2">
      <t>セイ</t>
    </rPh>
    <rPh sb="3" eb="4">
      <t>ホラ</t>
    </rPh>
    <phoneticPr fontId="1"/>
  </si>
  <si>
    <t>和良ＡＭＣＹＮ</t>
    <rPh sb="0" eb="2">
      <t>ワラ</t>
    </rPh>
    <phoneticPr fontId="1"/>
  </si>
  <si>
    <t>相生</t>
    <rPh sb="0" eb="1">
      <t>アイ</t>
    </rPh>
    <rPh sb="1" eb="2">
      <t>セイ</t>
    </rPh>
    <phoneticPr fontId="1"/>
  </si>
  <si>
    <t>美並</t>
    <rPh sb="0" eb="2">
      <t>ミナミ</t>
    </rPh>
    <phoneticPr fontId="1"/>
  </si>
  <si>
    <t>正ヶ洞</t>
    <rPh sb="0" eb="1">
      <t>セイ</t>
    </rPh>
    <rPh sb="2" eb="3">
      <t>ホラ</t>
    </rPh>
    <phoneticPr fontId="1"/>
  </si>
  <si>
    <t>和良</t>
    <rPh sb="0" eb="2">
      <t>ワラ</t>
    </rPh>
    <phoneticPr fontId="1"/>
  </si>
  <si>
    <t>八幡</t>
    <rPh sb="0" eb="2">
      <t>ハチマン</t>
    </rPh>
    <phoneticPr fontId="1"/>
  </si>
  <si>
    <t>郡上八幡</t>
    <rPh sb="0" eb="2">
      <t>グジョウ</t>
    </rPh>
    <rPh sb="2" eb="4">
      <t>ハチマン</t>
    </rPh>
    <phoneticPr fontId="1"/>
  </si>
  <si>
    <t>みの大和</t>
    <phoneticPr fontId="1"/>
  </si>
  <si>
    <t>☆…月曜日折込不可</t>
    <rPh sb="2" eb="5">
      <t>ゲツヨウビ</t>
    </rPh>
    <rPh sb="5" eb="7">
      <t>オリコミ</t>
    </rPh>
    <rPh sb="7" eb="9">
      <t>フカ</t>
    </rPh>
    <phoneticPr fontId="1"/>
  </si>
  <si>
    <t>◎可児市　</t>
    <rPh sb="1" eb="3">
      <t>カニ</t>
    </rPh>
    <rPh sb="3" eb="4">
      <t>シ</t>
    </rPh>
    <rPh sb="4" eb="5">
      <t>ハライチ</t>
    </rPh>
    <phoneticPr fontId="1"/>
  </si>
  <si>
    <t>◎可児郡　</t>
    <rPh sb="1" eb="3">
      <t>カニ</t>
    </rPh>
    <rPh sb="3" eb="4">
      <t>グン</t>
    </rPh>
    <rPh sb="4" eb="5">
      <t>ハライチ</t>
    </rPh>
    <phoneticPr fontId="1"/>
  </si>
  <si>
    <t>◎加茂郡　</t>
    <rPh sb="1" eb="3">
      <t>カモ</t>
    </rPh>
    <rPh sb="3" eb="4">
      <t>グン</t>
    </rPh>
    <rPh sb="4" eb="5">
      <t>ツシ</t>
    </rPh>
    <phoneticPr fontId="1"/>
  </si>
  <si>
    <t>坂祝ＡＭ</t>
    <rPh sb="0" eb="2">
      <t>サカホギ</t>
    </rPh>
    <phoneticPr fontId="1"/>
  </si>
  <si>
    <t>川辺ＡＭ</t>
    <rPh sb="0" eb="1">
      <t>カワ</t>
    </rPh>
    <rPh sb="1" eb="2">
      <t>ヘン</t>
    </rPh>
    <phoneticPr fontId="1"/>
  </si>
  <si>
    <t>赤河ＡＭＣＮ</t>
    <rPh sb="0" eb="1">
      <t>アカ</t>
    </rPh>
    <rPh sb="1" eb="2">
      <t>カワ</t>
    </rPh>
    <phoneticPr fontId="1"/>
  </si>
  <si>
    <t>切井</t>
    <rPh sb="0" eb="1">
      <t>キリ</t>
    </rPh>
    <rPh sb="1" eb="2">
      <t>イ</t>
    </rPh>
    <phoneticPr fontId="1"/>
  </si>
  <si>
    <t>切井ＡＭＣ</t>
    <rPh sb="0" eb="1">
      <t>キリ</t>
    </rPh>
    <rPh sb="1" eb="2">
      <t>イ</t>
    </rPh>
    <phoneticPr fontId="1"/>
  </si>
  <si>
    <t>黒川</t>
    <rPh sb="0" eb="2">
      <t>クロカワ</t>
    </rPh>
    <phoneticPr fontId="1"/>
  </si>
  <si>
    <t>黒川ＡＭＣＮ</t>
    <rPh sb="0" eb="2">
      <t>クロカワ</t>
    </rPh>
    <phoneticPr fontId="1"/>
  </si>
  <si>
    <t>下油井ＡＭＣＮ</t>
    <rPh sb="0" eb="1">
      <t>シタ</t>
    </rPh>
    <rPh sb="1" eb="2">
      <t>ユ</t>
    </rPh>
    <rPh sb="2" eb="3">
      <t>イ</t>
    </rPh>
    <phoneticPr fontId="1"/>
  </si>
  <si>
    <t>赤河</t>
    <rPh sb="0" eb="1">
      <t>アカ</t>
    </rPh>
    <rPh sb="1" eb="2">
      <t>カワ</t>
    </rPh>
    <phoneticPr fontId="1"/>
  </si>
  <si>
    <t>神土</t>
    <rPh sb="0" eb="1">
      <t>カミ</t>
    </rPh>
    <rPh sb="1" eb="2">
      <t>ツチ</t>
    </rPh>
    <phoneticPr fontId="1"/>
  </si>
  <si>
    <t>七宗</t>
    <rPh sb="0" eb="1">
      <t>ナナ</t>
    </rPh>
    <rPh sb="1" eb="2">
      <t>ソウ</t>
    </rPh>
    <phoneticPr fontId="1"/>
  </si>
  <si>
    <t>佐見</t>
    <rPh sb="0" eb="1">
      <t>サ</t>
    </rPh>
    <rPh sb="1" eb="2">
      <t>ミ</t>
    </rPh>
    <phoneticPr fontId="1"/>
  </si>
  <si>
    <t>下油井</t>
    <rPh sb="0" eb="1">
      <t>シタ</t>
    </rPh>
    <rPh sb="1" eb="2">
      <t>ユ</t>
    </rPh>
    <rPh sb="2" eb="3">
      <t>イ</t>
    </rPh>
    <phoneticPr fontId="1"/>
  </si>
  <si>
    <t>坂祝</t>
    <rPh sb="0" eb="2">
      <t>サカホギ</t>
    </rPh>
    <phoneticPr fontId="1"/>
  </si>
  <si>
    <t>川辺</t>
    <rPh sb="0" eb="2">
      <t>カワベ</t>
    </rPh>
    <phoneticPr fontId="1"/>
  </si>
  <si>
    <t>白川口</t>
    <rPh sb="0" eb="3">
      <t>シラカワグチ</t>
    </rPh>
    <phoneticPr fontId="1"/>
  </si>
  <si>
    <t>加茂野</t>
    <rPh sb="0" eb="3">
      <t>カモノ</t>
    </rPh>
    <phoneticPr fontId="1"/>
  </si>
  <si>
    <t>八百津</t>
    <rPh sb="0" eb="3">
      <t>ヤオツ</t>
    </rPh>
    <phoneticPr fontId="1"/>
  </si>
  <si>
    <t>白川口</t>
    <rPh sb="0" eb="2">
      <t>シラカワ</t>
    </rPh>
    <rPh sb="2" eb="3">
      <t>クチ</t>
    </rPh>
    <phoneticPr fontId="1"/>
  </si>
  <si>
    <t>◎土岐市　</t>
    <rPh sb="1" eb="3">
      <t>トキ</t>
    </rPh>
    <rPh sb="3" eb="4">
      <t>シ</t>
    </rPh>
    <phoneticPr fontId="1"/>
  </si>
  <si>
    <t>土岐津Ａ</t>
    <rPh sb="0" eb="2">
      <t>トキ</t>
    </rPh>
    <rPh sb="2" eb="3">
      <t>ツ</t>
    </rPh>
    <phoneticPr fontId="1"/>
  </si>
  <si>
    <t>下石ＡＭ</t>
    <rPh sb="0" eb="1">
      <t>シタ</t>
    </rPh>
    <rPh sb="1" eb="2">
      <t>イシ</t>
    </rPh>
    <phoneticPr fontId="1"/>
  </si>
  <si>
    <t>妻木Ａ</t>
    <rPh sb="0" eb="1">
      <t>ツマ</t>
    </rPh>
    <rPh sb="1" eb="2">
      <t>キ</t>
    </rPh>
    <phoneticPr fontId="1"/>
  </si>
  <si>
    <t>駄知Ａ</t>
    <rPh sb="0" eb="2">
      <t>ダチ</t>
    </rPh>
    <phoneticPr fontId="1"/>
  </si>
  <si>
    <t>鶴里</t>
    <rPh sb="0" eb="2">
      <t>ツルサト</t>
    </rPh>
    <phoneticPr fontId="1"/>
  </si>
  <si>
    <t>中日両藤舎に含む</t>
    <rPh sb="0" eb="2">
      <t>チュウニチ</t>
    </rPh>
    <rPh sb="2" eb="3">
      <t>リョウ</t>
    </rPh>
    <rPh sb="3" eb="4">
      <t>フジ</t>
    </rPh>
    <rPh sb="4" eb="5">
      <t>シャ</t>
    </rPh>
    <rPh sb="6" eb="7">
      <t>フク</t>
    </rPh>
    <phoneticPr fontId="1"/>
  </si>
  <si>
    <t>土岐津</t>
    <rPh sb="0" eb="2">
      <t>トキ</t>
    </rPh>
    <rPh sb="2" eb="3">
      <t>ツ</t>
    </rPh>
    <phoneticPr fontId="1"/>
  </si>
  <si>
    <t>土岐口</t>
    <rPh sb="0" eb="2">
      <t>トキ</t>
    </rPh>
    <rPh sb="2" eb="3">
      <t>クチ</t>
    </rPh>
    <phoneticPr fontId="1"/>
  </si>
  <si>
    <t>下石</t>
    <rPh sb="0" eb="1">
      <t>シタ</t>
    </rPh>
    <rPh sb="1" eb="2">
      <t>イシ</t>
    </rPh>
    <phoneticPr fontId="1"/>
  </si>
  <si>
    <t>駄知</t>
    <rPh sb="0" eb="2">
      <t>ダチ</t>
    </rPh>
    <phoneticPr fontId="1"/>
  </si>
  <si>
    <t>妻木</t>
    <rPh sb="0" eb="2">
      <t>ツマキ</t>
    </rPh>
    <phoneticPr fontId="1"/>
  </si>
  <si>
    <t>駄知ＭＮ</t>
    <rPh sb="0" eb="2">
      <t>ダチ</t>
    </rPh>
    <phoneticPr fontId="1"/>
  </si>
  <si>
    <t>土岐</t>
    <rPh sb="0" eb="2">
      <t>トキ</t>
    </rPh>
    <phoneticPr fontId="1"/>
  </si>
  <si>
    <t>◎瑞浪市　</t>
    <rPh sb="1" eb="3">
      <t>ミズナミ</t>
    </rPh>
    <rPh sb="3" eb="4">
      <t>シ</t>
    </rPh>
    <rPh sb="4" eb="5">
      <t>ハライチ</t>
    </rPh>
    <phoneticPr fontId="1"/>
  </si>
  <si>
    <t>瑞浪西部</t>
    <rPh sb="0" eb="2">
      <t>ミズナミ</t>
    </rPh>
    <rPh sb="2" eb="4">
      <t>セイブ</t>
    </rPh>
    <phoneticPr fontId="1"/>
  </si>
  <si>
    <t>陶</t>
    <rPh sb="0" eb="1">
      <t>スエ</t>
    </rPh>
    <phoneticPr fontId="1"/>
  </si>
  <si>
    <t>釜戸</t>
    <rPh sb="0" eb="2">
      <t>カマド</t>
    </rPh>
    <phoneticPr fontId="1"/>
  </si>
  <si>
    <t>瑞浪</t>
    <rPh sb="0" eb="2">
      <t>ミズナミ</t>
    </rPh>
    <phoneticPr fontId="1"/>
  </si>
  <si>
    <t>C</t>
    <phoneticPr fontId="1"/>
  </si>
  <si>
    <t>G</t>
    <phoneticPr fontId="1"/>
  </si>
  <si>
    <t>◎多治見市　</t>
    <rPh sb="1" eb="5">
      <t>タジミシ</t>
    </rPh>
    <rPh sb="5" eb="6">
      <t>ツシ</t>
    </rPh>
    <phoneticPr fontId="1"/>
  </si>
  <si>
    <t>ホワイトタウンＡ</t>
    <phoneticPr fontId="1"/>
  </si>
  <si>
    <t>笠原</t>
    <rPh sb="0" eb="2">
      <t>カサハラ</t>
    </rPh>
    <phoneticPr fontId="1"/>
  </si>
  <si>
    <t>多治見東部ＭＮ</t>
    <rPh sb="0" eb="3">
      <t>タジミ</t>
    </rPh>
    <rPh sb="3" eb="5">
      <t>トウブ</t>
    </rPh>
    <phoneticPr fontId="1"/>
  </si>
  <si>
    <t>北栄ＭＮ</t>
    <rPh sb="0" eb="2">
      <t>ホクエイ</t>
    </rPh>
    <phoneticPr fontId="1"/>
  </si>
  <si>
    <t>脇ノ島ＭＮ</t>
    <rPh sb="0" eb="1">
      <t>ワキ</t>
    </rPh>
    <rPh sb="2" eb="3">
      <t>シマ</t>
    </rPh>
    <phoneticPr fontId="1"/>
  </si>
  <si>
    <t>桜ヶ丘</t>
    <rPh sb="0" eb="3">
      <t>サクラガオカ</t>
    </rPh>
    <phoneticPr fontId="1"/>
  </si>
  <si>
    <t>ホワイトタウン</t>
    <phoneticPr fontId="1"/>
  </si>
  <si>
    <t>多治見東部</t>
    <rPh sb="0" eb="3">
      <t>タジミ</t>
    </rPh>
    <rPh sb="3" eb="5">
      <t>トウブ</t>
    </rPh>
    <phoneticPr fontId="1"/>
  </si>
  <si>
    <t>多治見西部</t>
    <rPh sb="0" eb="3">
      <t>タジミ</t>
    </rPh>
    <rPh sb="3" eb="5">
      <t>セイブ</t>
    </rPh>
    <phoneticPr fontId="1"/>
  </si>
  <si>
    <t>両藤舎</t>
    <rPh sb="0" eb="1">
      <t>リョウ</t>
    </rPh>
    <rPh sb="1" eb="2">
      <t>フジ</t>
    </rPh>
    <rPh sb="2" eb="3">
      <t>シャ</t>
    </rPh>
    <phoneticPr fontId="1"/>
  </si>
  <si>
    <t>小泉</t>
    <rPh sb="0" eb="2">
      <t>コイズミ</t>
    </rPh>
    <phoneticPr fontId="1"/>
  </si>
  <si>
    <t>北栄</t>
    <rPh sb="0" eb="2">
      <t>ホクエイ</t>
    </rPh>
    <phoneticPr fontId="1"/>
  </si>
  <si>
    <t>脇ノ島</t>
    <rPh sb="0" eb="1">
      <t>ワキ</t>
    </rPh>
    <rPh sb="2" eb="3">
      <t>シマ</t>
    </rPh>
    <phoneticPr fontId="1"/>
  </si>
  <si>
    <t>姫</t>
    <rPh sb="0" eb="1">
      <t>ヒメ</t>
    </rPh>
    <phoneticPr fontId="1"/>
  </si>
  <si>
    <t>（多治見）</t>
    <rPh sb="1" eb="4">
      <t>タジミ</t>
    </rPh>
    <phoneticPr fontId="1"/>
  </si>
  <si>
    <t>◎恵那市　</t>
    <rPh sb="1" eb="3">
      <t>エナ</t>
    </rPh>
    <rPh sb="3" eb="4">
      <t>シ</t>
    </rPh>
    <phoneticPr fontId="1"/>
  </si>
  <si>
    <t>東野</t>
    <rPh sb="0" eb="2">
      <t>ヒガシノ</t>
    </rPh>
    <phoneticPr fontId="1"/>
  </si>
  <si>
    <t>中ノ方Ａ</t>
    <rPh sb="0" eb="1">
      <t>ナカ</t>
    </rPh>
    <rPh sb="2" eb="3">
      <t>ホウ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</si>
  <si>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</si>
  <si>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</si>
  <si>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</si>
  <si>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</si>
  <si>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中ノ方</t>
    <rPh sb="0" eb="1">
      <t>ナカ</t>
    </rPh>
    <rPh sb="2" eb="3">
      <t>ホウ</t>
    </rPh>
    <phoneticPr fontId="1"/>
  </si>
  <si>
    <t>明智</t>
    <rPh sb="0" eb="2">
      <t>アケチ</t>
    </rPh>
    <phoneticPr fontId="1"/>
  </si>
  <si>
    <t>岩村</t>
    <rPh sb="0" eb="2">
      <t>イワムラ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</si>
  <si>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</si>
  <si>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</si>
  <si>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</si>
  <si>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</si>
  <si>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恵那垣内</t>
    <rPh sb="0" eb="2">
      <t>エナ</t>
    </rPh>
    <rPh sb="2" eb="3">
      <t>カキ</t>
    </rPh>
    <rPh sb="3" eb="4">
      <t>ウチ</t>
    </rPh>
    <phoneticPr fontId="1"/>
  </si>
  <si>
    <t>恵那佐伯</t>
    <rPh sb="0" eb="2">
      <t>エナ</t>
    </rPh>
    <rPh sb="2" eb="4">
      <t>サエキ</t>
    </rPh>
    <phoneticPr fontId="1"/>
  </si>
  <si>
    <t>恵那</t>
    <rPh sb="0" eb="2">
      <t>エナ</t>
    </rPh>
    <phoneticPr fontId="1"/>
  </si>
  <si>
    <t>C</t>
    <phoneticPr fontId="1"/>
  </si>
  <si>
    <t>G</t>
    <phoneticPr fontId="1"/>
  </si>
  <si>
    <t>◎中津川市　</t>
    <rPh sb="1" eb="4">
      <t>ナカツガワ</t>
    </rPh>
    <rPh sb="4" eb="5">
      <t>シ</t>
    </rPh>
    <rPh sb="5" eb="6">
      <t>ハライチ</t>
    </rPh>
    <phoneticPr fontId="1"/>
  </si>
  <si>
    <t>阿木ＡＭＣＮ</t>
    <rPh sb="0" eb="1">
      <t>ア</t>
    </rPh>
    <rPh sb="1" eb="2">
      <t>キ</t>
    </rPh>
    <phoneticPr fontId="1"/>
  </si>
  <si>
    <t>坂下</t>
    <rPh sb="0" eb="2">
      <t>サカシタ</t>
    </rPh>
    <phoneticPr fontId="1"/>
  </si>
  <si>
    <t>蛭川</t>
    <rPh sb="0" eb="1">
      <t>ヒル</t>
    </rPh>
    <rPh sb="1" eb="2">
      <t>カワ</t>
    </rPh>
    <phoneticPr fontId="1"/>
  </si>
  <si>
    <t>福岡ＡＭＣＮ</t>
    <rPh sb="0" eb="2">
      <t>フクオカ</t>
    </rPh>
    <phoneticPr fontId="1"/>
  </si>
  <si>
    <t>田瀬ＡＭＣＮ</t>
    <rPh sb="0" eb="1">
      <t>タ</t>
    </rPh>
    <rPh sb="1" eb="2">
      <t>セ</t>
    </rPh>
    <phoneticPr fontId="1"/>
  </si>
  <si>
    <t>下野ＡＭＣＮ</t>
    <rPh sb="0" eb="2">
      <t>シモノ</t>
    </rPh>
    <phoneticPr fontId="1"/>
  </si>
  <si>
    <t>付知ＡＭＣＮ</t>
    <rPh sb="0" eb="2">
      <t>ツケチ</t>
    </rPh>
    <phoneticPr fontId="1"/>
  </si>
  <si>
    <t>蛭川ＡＭＮ</t>
    <rPh sb="0" eb="1">
      <t>ヒル</t>
    </rPh>
    <rPh sb="1" eb="2">
      <t>カワ</t>
    </rPh>
    <phoneticPr fontId="1"/>
  </si>
  <si>
    <t>阿木</t>
    <rPh sb="0" eb="1">
      <t>ア</t>
    </rPh>
    <rPh sb="1" eb="2">
      <t>キ</t>
    </rPh>
    <phoneticPr fontId="1"/>
  </si>
  <si>
    <t>坂本</t>
    <rPh sb="0" eb="2">
      <t>サカモト</t>
    </rPh>
    <phoneticPr fontId="1"/>
  </si>
  <si>
    <t>落合</t>
    <rPh sb="0" eb="2">
      <t>オチアイ</t>
    </rPh>
    <phoneticPr fontId="1"/>
  </si>
  <si>
    <t>苗木</t>
    <rPh sb="0" eb="1">
      <t>ナエ</t>
    </rPh>
    <rPh sb="1" eb="2">
      <t>キ</t>
    </rPh>
    <phoneticPr fontId="1"/>
  </si>
  <si>
    <t>福岡</t>
    <rPh sb="0" eb="2">
      <t>フクオカ</t>
    </rPh>
    <phoneticPr fontId="1"/>
  </si>
  <si>
    <t>田瀬</t>
    <rPh sb="0" eb="1">
      <t>タ</t>
    </rPh>
    <rPh sb="1" eb="2">
      <t>セ</t>
    </rPh>
    <phoneticPr fontId="1"/>
  </si>
  <si>
    <t>下野</t>
    <rPh sb="0" eb="2">
      <t>シモノ</t>
    </rPh>
    <phoneticPr fontId="1"/>
  </si>
  <si>
    <t>付知</t>
    <rPh sb="0" eb="2">
      <t>ツケチ</t>
    </rPh>
    <phoneticPr fontId="1"/>
  </si>
  <si>
    <t>加子母</t>
    <rPh sb="0" eb="3">
      <t>カシモ</t>
    </rPh>
    <phoneticPr fontId="1"/>
  </si>
  <si>
    <t>中津川</t>
    <rPh sb="0" eb="3">
      <t>ナカツガワ</t>
    </rPh>
    <phoneticPr fontId="1"/>
  </si>
  <si>
    <t>加子母</t>
    <rPh sb="0" eb="1">
      <t>カ</t>
    </rPh>
    <rPh sb="1" eb="2">
      <t>コ</t>
    </rPh>
    <rPh sb="2" eb="3">
      <t>ハハ</t>
    </rPh>
    <phoneticPr fontId="1"/>
  </si>
  <si>
    <t>中津川東</t>
    <rPh sb="0" eb="3">
      <t>ナカツガワ</t>
    </rPh>
    <rPh sb="3" eb="4">
      <t>ヒガシ</t>
    </rPh>
    <phoneticPr fontId="1"/>
  </si>
  <si>
    <t>中津川西</t>
    <rPh sb="0" eb="3">
      <t>ナカツガワ</t>
    </rPh>
    <rPh sb="3" eb="4">
      <t>ニシ</t>
    </rPh>
    <phoneticPr fontId="1"/>
  </si>
  <si>
    <t>中津川北</t>
    <rPh sb="0" eb="3">
      <t>ナカツガワ</t>
    </rPh>
    <rPh sb="3" eb="4">
      <t>キタ</t>
    </rPh>
    <phoneticPr fontId="1"/>
  </si>
  <si>
    <t>◎高山市　</t>
    <rPh sb="1" eb="3">
      <t>タカヤマ</t>
    </rPh>
    <rPh sb="3" eb="4">
      <t>シ</t>
    </rPh>
    <rPh sb="4" eb="5">
      <t>ハライチ</t>
    </rPh>
    <phoneticPr fontId="1"/>
  </si>
  <si>
    <t>高山</t>
    <rPh sb="0" eb="2">
      <t>タカヤマ</t>
    </rPh>
    <phoneticPr fontId="1"/>
  </si>
  <si>
    <t>上宝ＡＭＣＮ</t>
    <rPh sb="0" eb="2">
      <t>カミタカラ</t>
    </rPh>
    <phoneticPr fontId="1"/>
  </si>
  <si>
    <t>清見ＡＭＣＮ</t>
    <rPh sb="0" eb="2">
      <t>キヨミ</t>
    </rPh>
    <phoneticPr fontId="1"/>
  </si>
  <si>
    <t>久々野ＡＭＣＮ</t>
    <rPh sb="0" eb="3">
      <t>クグノ</t>
    </rPh>
    <phoneticPr fontId="1"/>
  </si>
  <si>
    <t>ひだ一之宮ＡＭＣＮ</t>
    <rPh sb="2" eb="5">
      <t>イチノミヤ</t>
    </rPh>
    <phoneticPr fontId="1"/>
  </si>
  <si>
    <t>国府</t>
    <rPh sb="0" eb="2">
      <t>コクフ</t>
    </rPh>
    <phoneticPr fontId="1"/>
  </si>
  <si>
    <t>上宝</t>
    <rPh sb="0" eb="2">
      <t>カミタカラ</t>
    </rPh>
    <phoneticPr fontId="1"/>
  </si>
  <si>
    <t>奥飛騨</t>
    <rPh sb="0" eb="1">
      <t>オク</t>
    </rPh>
    <rPh sb="1" eb="3">
      <t>ヒダ</t>
    </rPh>
    <phoneticPr fontId="1"/>
  </si>
  <si>
    <t>高山朝日町</t>
    <rPh sb="0" eb="2">
      <t>タカヤマ</t>
    </rPh>
    <rPh sb="2" eb="4">
      <t>アサヒ</t>
    </rPh>
    <rPh sb="4" eb="5">
      <t>マチ</t>
    </rPh>
    <phoneticPr fontId="1"/>
  </si>
  <si>
    <t>清見</t>
    <rPh sb="0" eb="2">
      <t>キヨミ</t>
    </rPh>
    <phoneticPr fontId="1"/>
  </si>
  <si>
    <t>久々野</t>
    <rPh sb="0" eb="3">
      <t>クグノ</t>
    </rPh>
    <phoneticPr fontId="1"/>
  </si>
  <si>
    <t>ひだ一之宮</t>
    <rPh sb="2" eb="5">
      <t>イチノミヤ</t>
    </rPh>
    <phoneticPr fontId="1"/>
  </si>
  <si>
    <t>丹生川</t>
    <rPh sb="0" eb="3">
      <t>ニュウカワ</t>
    </rPh>
    <phoneticPr fontId="1"/>
  </si>
  <si>
    <t>高山南部</t>
    <rPh sb="0" eb="2">
      <t>タカヤマ</t>
    </rPh>
    <rPh sb="2" eb="4">
      <t>ナンブ</t>
    </rPh>
    <phoneticPr fontId="1"/>
  </si>
  <si>
    <t>高山北部</t>
    <rPh sb="0" eb="2">
      <t>タカヤマ</t>
    </rPh>
    <rPh sb="2" eb="4">
      <t>ホクブ</t>
    </rPh>
    <phoneticPr fontId="1"/>
  </si>
  <si>
    <t>G</t>
    <phoneticPr fontId="1"/>
  </si>
  <si>
    <t>◎下呂市</t>
    <rPh sb="1" eb="3">
      <t>ゲロ</t>
    </rPh>
    <rPh sb="3" eb="4">
      <t>シ</t>
    </rPh>
    <phoneticPr fontId="1"/>
  </si>
  <si>
    <t>東ＡＭＣＹＮ</t>
    <rPh sb="0" eb="1">
      <t>ヒガシ</t>
    </rPh>
    <phoneticPr fontId="1"/>
  </si>
  <si>
    <t>小坂ＡＭＣＹＮ</t>
    <rPh sb="0" eb="2">
      <t>コサカ</t>
    </rPh>
    <phoneticPr fontId="1"/>
  </si>
  <si>
    <t>川西ＡＭＣＮ</t>
    <rPh sb="0" eb="2">
      <t>カワニシ</t>
    </rPh>
    <phoneticPr fontId="1"/>
  </si>
  <si>
    <t>東</t>
    <rPh sb="0" eb="1">
      <t>ヒガシ</t>
    </rPh>
    <phoneticPr fontId="1"/>
  </si>
  <si>
    <t>焼石</t>
    <rPh sb="0" eb="2">
      <t>ヤケイシ</t>
    </rPh>
    <phoneticPr fontId="1"/>
  </si>
  <si>
    <t>下呂</t>
    <rPh sb="0" eb="2">
      <t>ゲロ</t>
    </rPh>
    <phoneticPr fontId="1"/>
  </si>
  <si>
    <t>小坂</t>
    <rPh sb="0" eb="2">
      <t>コサカ</t>
    </rPh>
    <phoneticPr fontId="1"/>
  </si>
  <si>
    <t>川西</t>
    <rPh sb="0" eb="2">
      <t>カワニシ</t>
    </rPh>
    <phoneticPr fontId="1"/>
  </si>
  <si>
    <t>竹原</t>
    <rPh sb="0" eb="2">
      <t>タケハラ</t>
    </rPh>
    <phoneticPr fontId="1"/>
  </si>
  <si>
    <t>飛騨萩原</t>
    <rPh sb="0" eb="2">
      <t>ヒダ</t>
    </rPh>
    <rPh sb="2" eb="4">
      <t>ハギワラ</t>
    </rPh>
    <phoneticPr fontId="1"/>
  </si>
  <si>
    <t>萩原</t>
    <rPh sb="0" eb="2">
      <t>ハギワラ</t>
    </rPh>
    <phoneticPr fontId="1"/>
  </si>
  <si>
    <t>◎飛騨市</t>
    <rPh sb="1" eb="3">
      <t>ヒダ</t>
    </rPh>
    <rPh sb="3" eb="4">
      <t>シ</t>
    </rPh>
    <phoneticPr fontId="1"/>
  </si>
  <si>
    <t>神岡</t>
    <rPh sb="0" eb="2">
      <t>カミオカ</t>
    </rPh>
    <phoneticPr fontId="1"/>
  </si>
  <si>
    <t>角川ＡＭＣＮ</t>
    <rPh sb="0" eb="2">
      <t>ツノカワ</t>
    </rPh>
    <phoneticPr fontId="1"/>
  </si>
  <si>
    <t>坂上ＡＭＣＮ</t>
    <rPh sb="0" eb="1">
      <t>サカ</t>
    </rPh>
    <rPh sb="1" eb="2">
      <t>ウエ</t>
    </rPh>
    <phoneticPr fontId="1"/>
  </si>
  <si>
    <t>打保Ｃ</t>
    <rPh sb="0" eb="2">
      <t>ウツボ</t>
    </rPh>
    <phoneticPr fontId="1"/>
  </si>
  <si>
    <t>杉原Ｃ</t>
    <rPh sb="0" eb="2">
      <t>スギハラ</t>
    </rPh>
    <phoneticPr fontId="1"/>
  </si>
  <si>
    <t>茂住ＡＭＣＮ</t>
    <rPh sb="0" eb="2">
      <t>モズミ</t>
    </rPh>
    <phoneticPr fontId="1"/>
  </si>
  <si>
    <t>古川</t>
    <rPh sb="0" eb="2">
      <t>フルカワ</t>
    </rPh>
    <phoneticPr fontId="1"/>
  </si>
  <si>
    <t>角川</t>
    <rPh sb="0" eb="2">
      <t>ツノカワ</t>
    </rPh>
    <phoneticPr fontId="1"/>
  </si>
  <si>
    <t>坂上</t>
    <rPh sb="0" eb="1">
      <t>サカ</t>
    </rPh>
    <rPh sb="1" eb="2">
      <t>ウエ</t>
    </rPh>
    <phoneticPr fontId="1"/>
  </si>
  <si>
    <t>打保</t>
    <rPh sb="0" eb="2">
      <t>ウツボ</t>
    </rPh>
    <phoneticPr fontId="1"/>
  </si>
  <si>
    <t>杉原</t>
    <rPh sb="0" eb="2">
      <t>スギハラ</t>
    </rPh>
    <phoneticPr fontId="1"/>
  </si>
  <si>
    <t>茂住</t>
    <rPh sb="0" eb="2">
      <t>モズミ</t>
    </rPh>
    <phoneticPr fontId="1"/>
  </si>
  <si>
    <t>古川</t>
    <phoneticPr fontId="1"/>
  </si>
  <si>
    <t>坂上</t>
    <rPh sb="0" eb="2">
      <t>サカガミ</t>
    </rPh>
    <phoneticPr fontId="1"/>
  </si>
  <si>
    <t>ページ</t>
    <phoneticPr fontId="1"/>
  </si>
  <si>
    <t>岐阜市</t>
    <rPh sb="0" eb="2">
      <t>ギフ</t>
    </rPh>
    <rPh sb="2" eb="3">
      <t>シ</t>
    </rPh>
    <phoneticPr fontId="1"/>
  </si>
  <si>
    <t>各務原市</t>
    <rPh sb="0" eb="4">
      <t>カガミハラシ</t>
    </rPh>
    <phoneticPr fontId="1"/>
  </si>
  <si>
    <t>大垣市</t>
    <rPh sb="0" eb="3">
      <t>オオガキシ</t>
    </rPh>
    <phoneticPr fontId="1"/>
  </si>
  <si>
    <t>羽島市</t>
    <rPh sb="0" eb="3">
      <t>ハシマシ</t>
    </rPh>
    <phoneticPr fontId="1"/>
  </si>
  <si>
    <t>瑞穂市</t>
    <rPh sb="0" eb="2">
      <t>ミヅホ</t>
    </rPh>
    <rPh sb="2" eb="3">
      <t>シ</t>
    </rPh>
    <phoneticPr fontId="1"/>
  </si>
  <si>
    <t>本巣市</t>
    <rPh sb="0" eb="2">
      <t>モトス</t>
    </rPh>
    <rPh sb="2" eb="3">
      <t>シ</t>
    </rPh>
    <phoneticPr fontId="1"/>
  </si>
  <si>
    <t>山県市</t>
    <rPh sb="0" eb="2">
      <t>ヤマガタ</t>
    </rPh>
    <rPh sb="2" eb="3">
      <t>シ</t>
    </rPh>
    <phoneticPr fontId="1"/>
  </si>
  <si>
    <t>海津市</t>
    <rPh sb="0" eb="2">
      <t>カイヅ</t>
    </rPh>
    <rPh sb="2" eb="3">
      <t>シ</t>
    </rPh>
    <phoneticPr fontId="1"/>
  </si>
  <si>
    <t>関市</t>
    <rPh sb="0" eb="2">
      <t>セキシ</t>
    </rPh>
    <phoneticPr fontId="1"/>
  </si>
  <si>
    <t>美濃市</t>
    <rPh sb="0" eb="3">
      <t>ミノシ</t>
    </rPh>
    <phoneticPr fontId="1"/>
  </si>
  <si>
    <t>美濃加茂市</t>
    <rPh sb="0" eb="5">
      <t>ミノカモシ</t>
    </rPh>
    <phoneticPr fontId="1"/>
  </si>
  <si>
    <t>可児市</t>
    <rPh sb="0" eb="3">
      <t>カニシ</t>
    </rPh>
    <phoneticPr fontId="1"/>
  </si>
  <si>
    <t>瑞浪市</t>
    <rPh sb="0" eb="3">
      <t>ミズナミシ</t>
    </rPh>
    <phoneticPr fontId="1"/>
  </si>
  <si>
    <t>土岐市</t>
    <rPh sb="0" eb="3">
      <t>トキシ</t>
    </rPh>
    <phoneticPr fontId="1"/>
  </si>
  <si>
    <t>多治見市</t>
    <rPh sb="0" eb="4">
      <t>タジミシ</t>
    </rPh>
    <phoneticPr fontId="1"/>
  </si>
  <si>
    <t>恵那市</t>
    <rPh sb="0" eb="2">
      <t>エナ</t>
    </rPh>
    <rPh sb="2" eb="3">
      <t>シ</t>
    </rPh>
    <phoneticPr fontId="1"/>
  </si>
  <si>
    <t>中津川市</t>
    <rPh sb="0" eb="4">
      <t>ナカツガワシ</t>
    </rPh>
    <phoneticPr fontId="1"/>
  </si>
  <si>
    <t>郡上市</t>
    <rPh sb="0" eb="2">
      <t>グジョウ</t>
    </rPh>
    <rPh sb="2" eb="3">
      <t>シ</t>
    </rPh>
    <phoneticPr fontId="1"/>
  </si>
  <si>
    <t>高山市</t>
    <rPh sb="0" eb="3">
      <t>タカヤマシ</t>
    </rPh>
    <phoneticPr fontId="1"/>
  </si>
  <si>
    <t>飛騨市</t>
    <rPh sb="0" eb="2">
      <t>ヒダ</t>
    </rPh>
    <rPh sb="2" eb="3">
      <t>シ</t>
    </rPh>
    <phoneticPr fontId="1"/>
  </si>
  <si>
    <t>下呂市</t>
    <rPh sb="0" eb="2">
      <t>ゲロ</t>
    </rPh>
    <rPh sb="2" eb="3">
      <t>シ</t>
    </rPh>
    <phoneticPr fontId="1"/>
  </si>
  <si>
    <t>羽島郡</t>
    <rPh sb="0" eb="2">
      <t>ハシマ</t>
    </rPh>
    <rPh sb="2" eb="3">
      <t>グン</t>
    </rPh>
    <phoneticPr fontId="1"/>
  </si>
  <si>
    <t>本巣郡</t>
    <rPh sb="0" eb="3">
      <t>モトスグン</t>
    </rPh>
    <phoneticPr fontId="1"/>
  </si>
  <si>
    <t>揖斐郡</t>
    <rPh sb="0" eb="3">
      <t>イビグン</t>
    </rPh>
    <phoneticPr fontId="1"/>
  </si>
  <si>
    <t>安八郡</t>
    <rPh sb="0" eb="2">
      <t>アンパチ</t>
    </rPh>
    <rPh sb="2" eb="3">
      <t>グン</t>
    </rPh>
    <phoneticPr fontId="1"/>
  </si>
  <si>
    <t>養老郡</t>
    <rPh sb="0" eb="3">
      <t>ヨウロウグン</t>
    </rPh>
    <phoneticPr fontId="1"/>
  </si>
  <si>
    <t>不破郡</t>
    <rPh sb="0" eb="3">
      <t>フワグン</t>
    </rPh>
    <phoneticPr fontId="1"/>
  </si>
  <si>
    <t>可児郡</t>
    <rPh sb="0" eb="2">
      <t>カニ</t>
    </rPh>
    <rPh sb="2" eb="3">
      <t>グン</t>
    </rPh>
    <phoneticPr fontId="1"/>
  </si>
  <si>
    <t>加茂郡</t>
    <rPh sb="0" eb="2">
      <t>カモ</t>
    </rPh>
    <rPh sb="2" eb="3">
      <t>グン</t>
    </rPh>
    <phoneticPr fontId="1"/>
  </si>
  <si>
    <t>市部合計</t>
    <rPh sb="0" eb="1">
      <t>シ</t>
    </rPh>
    <rPh sb="1" eb="2">
      <t>ブ</t>
    </rPh>
    <rPh sb="2" eb="4">
      <t>ゴウケイ</t>
    </rPh>
    <phoneticPr fontId="1"/>
  </si>
  <si>
    <t>郡部合計</t>
    <rPh sb="0" eb="2">
      <t>グンブ</t>
    </rPh>
    <rPh sb="2" eb="4">
      <t>ゴウケイ</t>
    </rPh>
    <phoneticPr fontId="1"/>
  </si>
  <si>
    <t>総計</t>
    <rPh sb="0" eb="2">
      <t>ソウケイ</t>
    </rPh>
    <phoneticPr fontId="1"/>
  </si>
  <si>
    <t>部数</t>
    <rPh sb="0" eb="2">
      <t>ブスウ</t>
    </rPh>
    <phoneticPr fontId="1"/>
  </si>
  <si>
    <t>折込部数</t>
    <rPh sb="0" eb="2">
      <t>オリコミ</t>
    </rPh>
    <rPh sb="2" eb="4">
      <t>ブスウ</t>
    </rPh>
    <phoneticPr fontId="1"/>
  </si>
  <si>
    <t>◎岐阜市　</t>
    <rPh sb="1" eb="3">
      <t>ギフ</t>
    </rPh>
    <rPh sb="3" eb="4">
      <t>シ</t>
    </rPh>
    <phoneticPr fontId="1"/>
  </si>
  <si>
    <t>G</t>
    <phoneticPr fontId="1"/>
  </si>
  <si>
    <t>G</t>
    <phoneticPr fontId="1"/>
  </si>
  <si>
    <t>C</t>
    <phoneticPr fontId="1"/>
  </si>
  <si>
    <t>鵜飼黒野</t>
    <rPh sb="0" eb="2">
      <t>ウカイ</t>
    </rPh>
    <rPh sb="2" eb="4">
      <t>クロノ</t>
    </rPh>
    <phoneticPr fontId="1"/>
  </si>
  <si>
    <t>Ｃ</t>
    <phoneticPr fontId="1"/>
  </si>
  <si>
    <t>柳津</t>
    <rPh sb="0" eb="2">
      <t>ヤナイヅ</t>
    </rPh>
    <phoneticPr fontId="1"/>
  </si>
  <si>
    <t>駒野</t>
    <rPh sb="0" eb="2">
      <t>コマノ</t>
    </rPh>
    <phoneticPr fontId="1"/>
  </si>
  <si>
    <t>鵜沼各務原</t>
    <rPh sb="0" eb="2">
      <t>ウヌマ</t>
    </rPh>
    <rPh sb="2" eb="5">
      <t>カガミハラ</t>
    </rPh>
    <phoneticPr fontId="1"/>
  </si>
  <si>
    <t>）</t>
    <phoneticPr fontId="1"/>
  </si>
  <si>
    <t>C</t>
    <phoneticPr fontId="1"/>
  </si>
  <si>
    <t>高山朝日町ＡＭＣＮ</t>
    <rPh sb="0" eb="2">
      <t>タカヤマ</t>
    </rPh>
    <rPh sb="2" eb="4">
      <t>アサヒ</t>
    </rPh>
    <rPh sb="4" eb="5">
      <t>マチ</t>
    </rPh>
    <phoneticPr fontId="1"/>
  </si>
  <si>
    <t>多治見</t>
    <rPh sb="0" eb="3">
      <t>タジミ</t>
    </rPh>
    <phoneticPr fontId="1"/>
  </si>
  <si>
    <t>恵那Ａ</t>
    <rPh sb="0" eb="2">
      <t>エナ</t>
    </rPh>
    <phoneticPr fontId="1"/>
  </si>
  <si>
    <t>垂井ＡＭ</t>
    <rPh sb="0" eb="2">
      <t>タルイ</t>
    </rPh>
    <phoneticPr fontId="1"/>
  </si>
  <si>
    <t>多治見Ａ</t>
    <rPh sb="0" eb="3">
      <t>タジミ</t>
    </rPh>
    <phoneticPr fontId="1"/>
  </si>
  <si>
    <t>G</t>
    <phoneticPr fontId="1"/>
  </si>
  <si>
    <t>多治見北</t>
    <rPh sb="0" eb="3">
      <t>タジミ</t>
    </rPh>
    <rPh sb="3" eb="4">
      <t>キタ</t>
    </rPh>
    <phoneticPr fontId="1"/>
  </si>
  <si>
    <t xml:space="preserve">Ａ：朝日含　Ｍ：毎日含　Ｃ：中日含　Ｎ：日経含　S：産経含 </t>
    <rPh sb="2" eb="4">
      <t>アサヒ</t>
    </rPh>
    <rPh sb="4" eb="5">
      <t>フク</t>
    </rPh>
    <rPh sb="8" eb="10">
      <t>マイニチ</t>
    </rPh>
    <rPh sb="10" eb="11">
      <t>フク</t>
    </rPh>
    <rPh sb="14" eb="16">
      <t>チュウニチ</t>
    </rPh>
    <rPh sb="16" eb="17">
      <t>フク</t>
    </rPh>
    <rPh sb="20" eb="22">
      <t>ニッケイ</t>
    </rPh>
    <rPh sb="22" eb="23">
      <t>フク</t>
    </rPh>
    <rPh sb="26" eb="28">
      <t>サンケイ</t>
    </rPh>
    <phoneticPr fontId="1"/>
  </si>
  <si>
    <t>美江寺AMCNS</t>
    <rPh sb="0" eb="3">
      <t>ミエジ</t>
    </rPh>
    <phoneticPr fontId="1"/>
  </si>
  <si>
    <t>大垣中川AMCNS</t>
    <rPh sb="0" eb="2">
      <t>オオガキ</t>
    </rPh>
    <rPh sb="2" eb="4">
      <t>ナカガワ</t>
    </rPh>
    <phoneticPr fontId="1"/>
  </si>
  <si>
    <t>大垣大迫AMCYNS</t>
    <rPh sb="0" eb="2">
      <t>オオガキ</t>
    </rPh>
    <rPh sb="2" eb="4">
      <t>オオサコ</t>
    </rPh>
    <phoneticPr fontId="1"/>
  </si>
  <si>
    <t>垂井ＮS</t>
    <rPh sb="0" eb="2">
      <t>タルイ</t>
    </rPh>
    <phoneticPr fontId="1"/>
  </si>
  <si>
    <t>垂井南部ＹＮS</t>
    <rPh sb="0" eb="2">
      <t>タルイ</t>
    </rPh>
    <rPh sb="2" eb="4">
      <t>ナンブ</t>
    </rPh>
    <phoneticPr fontId="1"/>
  </si>
  <si>
    <t>高田ＹＮS</t>
    <rPh sb="0" eb="2">
      <t>タカダ</t>
    </rPh>
    <phoneticPr fontId="1"/>
  </si>
  <si>
    <t>坂祝ＮS</t>
    <rPh sb="0" eb="2">
      <t>サカホギ</t>
    </rPh>
    <phoneticPr fontId="1"/>
  </si>
  <si>
    <t>神土ＡＭＣＮS</t>
    <rPh sb="0" eb="1">
      <t>カミ</t>
    </rPh>
    <rPh sb="1" eb="2">
      <t>ツチ</t>
    </rPh>
    <phoneticPr fontId="1"/>
  </si>
  <si>
    <t>郡上八幡ＭＮS</t>
    <rPh sb="0" eb="2">
      <t>グジョウ</t>
    </rPh>
    <rPh sb="2" eb="4">
      <t>ハチマン</t>
    </rPh>
    <phoneticPr fontId="1"/>
  </si>
  <si>
    <t>美並ＡＭＣＮS</t>
    <rPh sb="0" eb="2">
      <t>ミナミ</t>
    </rPh>
    <phoneticPr fontId="1"/>
  </si>
  <si>
    <t>広見ＭＮS</t>
    <rPh sb="0" eb="2">
      <t>ヒロミ</t>
    </rPh>
    <phoneticPr fontId="1"/>
  </si>
  <si>
    <t>今渡ＭＮS</t>
    <rPh sb="0" eb="1">
      <t>イマ</t>
    </rPh>
    <rPh sb="1" eb="2">
      <t>ワタ</t>
    </rPh>
    <phoneticPr fontId="1"/>
  </si>
  <si>
    <t>西可児ＭＮS</t>
    <rPh sb="0" eb="1">
      <t>ニシ</t>
    </rPh>
    <rPh sb="1" eb="3">
      <t>カニ</t>
    </rPh>
    <phoneticPr fontId="1"/>
  </si>
  <si>
    <t>春里ＭＮS</t>
    <rPh sb="0" eb="1">
      <t>ハル</t>
    </rPh>
    <rPh sb="1" eb="2">
      <t>サト</t>
    </rPh>
    <phoneticPr fontId="1"/>
  </si>
  <si>
    <t>下切ＭＮS</t>
    <rPh sb="0" eb="2">
      <t>シモギリ</t>
    </rPh>
    <phoneticPr fontId="1"/>
  </si>
  <si>
    <t>土岐津ＭＮS</t>
    <rPh sb="0" eb="2">
      <t>トキ</t>
    </rPh>
    <rPh sb="2" eb="3">
      <t>ツ</t>
    </rPh>
    <phoneticPr fontId="1"/>
  </si>
  <si>
    <t>土岐口ＭＮS</t>
    <rPh sb="0" eb="2">
      <t>トキ</t>
    </rPh>
    <rPh sb="2" eb="3">
      <t>クチ</t>
    </rPh>
    <phoneticPr fontId="1"/>
  </si>
  <si>
    <t>妻木ＭＮS</t>
    <rPh sb="0" eb="2">
      <t>ツマキ</t>
    </rPh>
    <phoneticPr fontId="1"/>
  </si>
  <si>
    <t>恵那垣内ＭＮS</t>
    <rPh sb="0" eb="2">
      <t>エナ</t>
    </rPh>
    <rPh sb="2" eb="3">
      <t>カキ</t>
    </rPh>
    <rPh sb="3" eb="4">
      <t>ウチ</t>
    </rPh>
    <phoneticPr fontId="1"/>
  </si>
  <si>
    <t>恵那佐伯ＭＮS</t>
    <rPh sb="0" eb="2">
      <t>エナ</t>
    </rPh>
    <rPh sb="2" eb="4">
      <t>サエキ</t>
    </rPh>
    <phoneticPr fontId="1"/>
  </si>
  <si>
    <t>☆国府ＡＭＣＮS</t>
    <rPh sb="1" eb="3">
      <t>コクフ</t>
    </rPh>
    <phoneticPr fontId="1"/>
  </si>
  <si>
    <t>黒野西岐陽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</si>
  <si>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</t>
    <rPh sb="0" eb="2">
      <t>キタガタ</t>
    </rPh>
    <rPh sb="2" eb="3">
      <t>ナナ</t>
    </rPh>
    <rPh sb="3" eb="4">
      <t>サト</t>
    </rPh>
    <phoneticPr fontId="1"/>
  </si>
  <si>
    <t>G</t>
    <phoneticPr fontId="1"/>
  </si>
  <si>
    <t>石津ＧＡＭＮS</t>
    <rPh sb="0" eb="2">
      <t>イシヅ</t>
    </rPh>
    <phoneticPr fontId="1"/>
  </si>
  <si>
    <t>Ｃ</t>
    <phoneticPr fontId="1"/>
  </si>
  <si>
    <t>G</t>
    <phoneticPr fontId="1"/>
  </si>
  <si>
    <t>鵜沼かかみ</t>
    <rPh sb="0" eb="2">
      <t>ウヌマ</t>
    </rPh>
    <phoneticPr fontId="1"/>
  </si>
  <si>
    <t>タイトル</t>
  </si>
  <si>
    <t>折込日　　　</t>
  </si>
  <si>
    <t>サイズ</t>
  </si>
  <si>
    <t>枚数</t>
  </si>
  <si>
    <t>管理番号</t>
  </si>
  <si>
    <t>年　　　月　　　日（　　　）</t>
  </si>
  <si>
    <t>鵜沼各務原</t>
    <rPh sb="0" eb="2">
      <t>ウヌマ</t>
    </rPh>
    <rPh sb="2" eb="5">
      <t>カカミガハラ</t>
    </rPh>
    <phoneticPr fontId="1"/>
  </si>
  <si>
    <t>県庁前</t>
    <rPh sb="0" eb="2">
      <t>ケンチョウ</t>
    </rPh>
    <rPh sb="2" eb="3">
      <t>マエ</t>
    </rPh>
    <phoneticPr fontId="1"/>
  </si>
  <si>
    <t>長森南岐南</t>
    <rPh sb="0" eb="2">
      <t>ナガモリ</t>
    </rPh>
    <rPh sb="2" eb="3">
      <t>ミナミ</t>
    </rPh>
    <rPh sb="3" eb="5">
      <t>ギナン</t>
    </rPh>
    <phoneticPr fontId="1"/>
  </si>
  <si>
    <t>岐南東</t>
    <rPh sb="0" eb="2">
      <t>ギナン</t>
    </rPh>
    <rPh sb="2" eb="3">
      <t>ヒガシ</t>
    </rPh>
    <phoneticPr fontId="1"/>
  </si>
  <si>
    <t>茜部川手</t>
    <rPh sb="0" eb="2">
      <t>アカナベ</t>
    </rPh>
    <rPh sb="2" eb="4">
      <t>カワテ</t>
    </rPh>
    <phoneticPr fontId="1"/>
  </si>
  <si>
    <t>島</t>
    <rPh sb="0" eb="1">
      <t>シマ</t>
    </rPh>
    <phoneticPr fontId="1"/>
  </si>
  <si>
    <t>城西</t>
    <rPh sb="0" eb="2">
      <t>ジョウセイ</t>
    </rPh>
    <phoneticPr fontId="1"/>
  </si>
  <si>
    <t>茜部佐波</t>
    <rPh sb="0" eb="2">
      <t>アカナベ</t>
    </rPh>
    <rPh sb="2" eb="3">
      <t>サ</t>
    </rPh>
    <rPh sb="3" eb="4">
      <t>ナミ</t>
    </rPh>
    <phoneticPr fontId="1"/>
  </si>
  <si>
    <t>Ｃ</t>
    <phoneticPr fontId="1"/>
  </si>
  <si>
    <t>石津</t>
    <phoneticPr fontId="1"/>
  </si>
  <si>
    <t>古井</t>
    <phoneticPr fontId="1"/>
  </si>
  <si>
    <t>G</t>
    <phoneticPr fontId="1"/>
  </si>
  <si>
    <t>遠山ＡＭＣＮ</t>
    <phoneticPr fontId="1"/>
  </si>
  <si>
    <t>鶴岡ＡＭＣＮ</t>
    <phoneticPr fontId="1"/>
  </si>
  <si>
    <t>恵那上矢作ＡＭＣＮ</t>
    <phoneticPr fontId="1"/>
  </si>
  <si>
    <t>岩村</t>
    <phoneticPr fontId="1"/>
  </si>
  <si>
    <t>C</t>
    <phoneticPr fontId="1"/>
  </si>
  <si>
    <t>鷺山西部</t>
    <rPh sb="0" eb="2">
      <t>サギヤマ</t>
    </rPh>
    <rPh sb="2" eb="4">
      <t>セイブ</t>
    </rPh>
    <phoneticPr fontId="1"/>
  </si>
  <si>
    <t>鷺山東部</t>
    <rPh sb="0" eb="2">
      <t>サギヤマ</t>
    </rPh>
    <rPh sb="2" eb="4">
      <t>トウブ</t>
    </rPh>
    <phoneticPr fontId="1"/>
  </si>
  <si>
    <t>G</t>
    <phoneticPr fontId="1"/>
  </si>
  <si>
    <t>蘇原</t>
    <rPh sb="0" eb="2">
      <t>ソハラ</t>
    </rPh>
    <phoneticPr fontId="1"/>
  </si>
  <si>
    <t>G</t>
    <phoneticPr fontId="1"/>
  </si>
  <si>
    <t>長森東日野</t>
    <rPh sb="0" eb="2">
      <t>ナガモリ</t>
    </rPh>
    <rPh sb="2" eb="3">
      <t>ヒガシ</t>
    </rPh>
    <rPh sb="3" eb="5">
      <t>ヒノ</t>
    </rPh>
    <phoneticPr fontId="1"/>
  </si>
  <si>
    <t>G</t>
    <phoneticPr fontId="1"/>
  </si>
  <si>
    <t>G</t>
    <phoneticPr fontId="1"/>
  </si>
  <si>
    <t>岐阜東部</t>
    <rPh sb="0" eb="2">
      <t>ギフ</t>
    </rPh>
    <rPh sb="2" eb="4">
      <t>トウブ</t>
    </rPh>
    <phoneticPr fontId="1"/>
  </si>
  <si>
    <t>東栄</t>
    <rPh sb="0" eb="2">
      <t>トウエイ</t>
    </rPh>
    <phoneticPr fontId="1"/>
  </si>
  <si>
    <t>G</t>
    <phoneticPr fontId="1"/>
  </si>
  <si>
    <t>蘇原北尾崎</t>
    <rPh sb="0" eb="2">
      <t>ソハラ</t>
    </rPh>
    <rPh sb="2" eb="3">
      <t>キタ</t>
    </rPh>
    <rPh sb="3" eb="5">
      <t>オザキ</t>
    </rPh>
    <phoneticPr fontId="1"/>
  </si>
  <si>
    <t>G</t>
    <phoneticPr fontId="1"/>
  </si>
  <si>
    <t>G</t>
    <phoneticPr fontId="1"/>
  </si>
  <si>
    <t>川島</t>
    <phoneticPr fontId="1"/>
  </si>
  <si>
    <t>C</t>
    <phoneticPr fontId="1"/>
  </si>
  <si>
    <t>G</t>
  </si>
  <si>
    <t>長良西部</t>
    <rPh sb="0" eb="2">
      <t>ナガラ</t>
    </rPh>
    <rPh sb="2" eb="4">
      <t>セイブ</t>
    </rPh>
    <phoneticPr fontId="1"/>
  </si>
  <si>
    <t>G</t>
    <phoneticPr fontId="1"/>
  </si>
  <si>
    <t>G</t>
    <phoneticPr fontId="1"/>
  </si>
  <si>
    <t>岐阜</t>
    <rPh sb="0" eb="2">
      <t>ギフ</t>
    </rPh>
    <phoneticPr fontId="1"/>
  </si>
  <si>
    <t>本郷</t>
    <rPh sb="0" eb="2">
      <t>ホンゴウ</t>
    </rPh>
    <phoneticPr fontId="1"/>
  </si>
  <si>
    <t>岐阜中部</t>
    <rPh sb="0" eb="2">
      <t>ギフ</t>
    </rPh>
    <rPh sb="2" eb="4">
      <t>チュウブ</t>
    </rPh>
    <phoneticPr fontId="1"/>
  </si>
  <si>
    <t>岐阜西部</t>
    <rPh sb="0" eb="2">
      <t>ギフ</t>
    </rPh>
    <rPh sb="2" eb="4">
      <t>セイブ</t>
    </rPh>
    <phoneticPr fontId="1"/>
  </si>
  <si>
    <t>G</t>
    <phoneticPr fontId="1"/>
  </si>
  <si>
    <t>G</t>
    <phoneticPr fontId="1"/>
  </si>
  <si>
    <t>揖斐大野</t>
    <rPh sb="0" eb="2">
      <t>イビ</t>
    </rPh>
    <rPh sb="2" eb="4">
      <t>オオノ</t>
    </rPh>
    <phoneticPr fontId="1"/>
  </si>
  <si>
    <t>G</t>
    <phoneticPr fontId="1"/>
  </si>
  <si>
    <t>G</t>
    <phoneticPr fontId="1"/>
  </si>
  <si>
    <t>C</t>
    <phoneticPr fontId="1"/>
  </si>
  <si>
    <t>C</t>
    <phoneticPr fontId="1"/>
  </si>
  <si>
    <t>G</t>
    <phoneticPr fontId="1"/>
  </si>
  <si>
    <t>長森南岐南</t>
    <phoneticPr fontId="1"/>
  </si>
  <si>
    <t>岐南西</t>
    <phoneticPr fontId="1"/>
  </si>
  <si>
    <t>岐南東</t>
    <phoneticPr fontId="1"/>
  </si>
  <si>
    <t>G</t>
    <phoneticPr fontId="1"/>
  </si>
  <si>
    <t>G</t>
    <phoneticPr fontId="1"/>
  </si>
  <si>
    <t>G</t>
    <phoneticPr fontId="1"/>
  </si>
  <si>
    <t>大垣赤坂</t>
    <rPh sb="2" eb="4">
      <t>アカサカ</t>
    </rPh>
    <phoneticPr fontId="1"/>
  </si>
  <si>
    <t>新那加</t>
    <rPh sb="0" eb="1">
      <t>シン</t>
    </rPh>
    <rPh sb="1" eb="3">
      <t>ナカ</t>
    </rPh>
    <phoneticPr fontId="1"/>
  </si>
  <si>
    <t>岐阜美山</t>
    <rPh sb="0" eb="2">
      <t>ギフ</t>
    </rPh>
    <rPh sb="2" eb="4">
      <t>ミヤマ</t>
    </rPh>
    <phoneticPr fontId="1"/>
  </si>
  <si>
    <t>岐南笠松</t>
    <rPh sb="0" eb="2">
      <t>ギナン</t>
    </rPh>
    <rPh sb="2" eb="4">
      <t>カサマツ</t>
    </rPh>
    <phoneticPr fontId="1"/>
  </si>
  <si>
    <t>七宗ＡMＣＮ</t>
    <rPh sb="0" eb="1">
      <t>ナナ</t>
    </rPh>
    <rPh sb="1" eb="2">
      <t>ソウ</t>
    </rPh>
    <phoneticPr fontId="1"/>
  </si>
  <si>
    <t>養老GＡＭＹＮS</t>
    <rPh sb="0" eb="2">
      <t>ヨウロウ</t>
    </rPh>
    <phoneticPr fontId="1"/>
  </si>
  <si>
    <t>岐阜中野入舟</t>
    <rPh sb="0" eb="2">
      <t>ギフ</t>
    </rPh>
    <rPh sb="2" eb="4">
      <t>ナカノ</t>
    </rPh>
    <rPh sb="4" eb="5">
      <t>イ</t>
    </rPh>
    <rPh sb="5" eb="6">
      <t>フネ</t>
    </rPh>
    <phoneticPr fontId="1"/>
  </si>
  <si>
    <t>大垣池田ＭＮS</t>
    <rPh sb="0" eb="2">
      <t>オオガキ</t>
    </rPh>
    <rPh sb="2" eb="4">
      <t>イケダ</t>
    </rPh>
    <phoneticPr fontId="1"/>
  </si>
  <si>
    <t>大垣池田</t>
    <rPh sb="0" eb="2">
      <t>オオガキ</t>
    </rPh>
    <rPh sb="2" eb="4">
      <t>イケダ</t>
    </rPh>
    <phoneticPr fontId="1"/>
  </si>
  <si>
    <t>多治見池田ＭＮS</t>
    <rPh sb="0" eb="3">
      <t>タジミ</t>
    </rPh>
    <rPh sb="3" eb="5">
      <t>イケダ</t>
    </rPh>
    <phoneticPr fontId="1"/>
  </si>
  <si>
    <t>鵜沼かかみＡＭ</t>
    <rPh sb="0" eb="2">
      <t>ウヌマ</t>
    </rPh>
    <phoneticPr fontId="1"/>
  </si>
  <si>
    <t>鵜沼各務原ＡＭ</t>
    <rPh sb="0" eb="2">
      <t>ウヌマ</t>
    </rPh>
    <rPh sb="2" eb="5">
      <t>カガミハラ</t>
    </rPh>
    <phoneticPr fontId="1"/>
  </si>
  <si>
    <t>みの大和</t>
    <rPh sb="2" eb="4">
      <t>ヤマト</t>
    </rPh>
    <phoneticPr fontId="1"/>
  </si>
  <si>
    <t xml:space="preserve">Ａ：朝日含　Ｍ：毎日含　Ｃ：中日含　Y：読売含　Ｎ：日経含　S：産経含 </t>
    <rPh sb="2" eb="4">
      <t>アサヒ</t>
    </rPh>
    <rPh sb="4" eb="5">
      <t>フク</t>
    </rPh>
    <rPh sb="8" eb="10">
      <t>マイニチ</t>
    </rPh>
    <rPh sb="10" eb="11">
      <t>フク</t>
    </rPh>
    <rPh sb="14" eb="16">
      <t>チュウニチ</t>
    </rPh>
    <rPh sb="16" eb="17">
      <t>フク</t>
    </rPh>
    <rPh sb="20" eb="22">
      <t>ヨミウリ</t>
    </rPh>
    <rPh sb="22" eb="23">
      <t>フク</t>
    </rPh>
    <rPh sb="26" eb="28">
      <t>ニッケイ</t>
    </rPh>
    <rPh sb="28" eb="29">
      <t>フク</t>
    </rPh>
    <rPh sb="32" eb="34">
      <t>サンケイ</t>
    </rPh>
    <phoneticPr fontId="1"/>
  </si>
  <si>
    <t>高山西部</t>
    <rPh sb="0" eb="2">
      <t>タカヤマ</t>
    </rPh>
    <rPh sb="2" eb="4">
      <t>セイブ</t>
    </rPh>
    <phoneticPr fontId="1"/>
  </si>
  <si>
    <t>関南部</t>
    <rPh sb="0" eb="1">
      <t>セキ</t>
    </rPh>
    <rPh sb="1" eb="3">
      <t>ナンブ</t>
    </rPh>
    <phoneticPr fontId="1"/>
  </si>
  <si>
    <t>上ノ保</t>
    <phoneticPr fontId="1"/>
  </si>
  <si>
    <t>中ノ保</t>
    <phoneticPr fontId="1"/>
  </si>
  <si>
    <t>洞戸</t>
    <phoneticPr fontId="1"/>
  </si>
  <si>
    <t>富野</t>
    <phoneticPr fontId="1"/>
  </si>
  <si>
    <t>小金田</t>
    <phoneticPr fontId="1"/>
  </si>
  <si>
    <t>関東部</t>
    <rPh sb="0" eb="1">
      <t>セキ</t>
    </rPh>
    <rPh sb="1" eb="3">
      <t>トウブ</t>
    </rPh>
    <phoneticPr fontId="1"/>
  </si>
  <si>
    <t>関武芸川</t>
    <rPh sb="0" eb="1">
      <t>セキ</t>
    </rPh>
    <rPh sb="1" eb="4">
      <t>ムゲガワ</t>
    </rPh>
    <phoneticPr fontId="1"/>
  </si>
  <si>
    <t>関武芸川</t>
    <rPh sb="0" eb="1">
      <t>セキ</t>
    </rPh>
    <phoneticPr fontId="1"/>
  </si>
  <si>
    <t>県庁北ＡＭＳ</t>
    <rPh sb="0" eb="2">
      <t>ケンチョウ</t>
    </rPh>
    <rPh sb="2" eb="3">
      <t>キタ</t>
    </rPh>
    <phoneticPr fontId="1"/>
  </si>
  <si>
    <t>県庁前ＡＭＳ</t>
    <rPh sb="0" eb="3">
      <t>ケンチョウマエ</t>
    </rPh>
    <phoneticPr fontId="1"/>
  </si>
  <si>
    <t>長森南岐南ＡＭＳ</t>
    <rPh sb="0" eb="2">
      <t>ナガモリ</t>
    </rPh>
    <rPh sb="2" eb="3">
      <t>ミナミ</t>
    </rPh>
    <rPh sb="3" eb="5">
      <t>ギナン</t>
    </rPh>
    <phoneticPr fontId="1"/>
  </si>
  <si>
    <t>岐南西ＡＭＳ</t>
    <rPh sb="0" eb="2">
      <t>ギナン</t>
    </rPh>
    <rPh sb="2" eb="3">
      <t>セイ</t>
    </rPh>
    <phoneticPr fontId="1"/>
  </si>
  <si>
    <t>岐南東ＡＭＳ</t>
    <rPh sb="0" eb="2">
      <t>ギナン</t>
    </rPh>
    <rPh sb="2" eb="3">
      <t>ヒガシ</t>
    </rPh>
    <phoneticPr fontId="1"/>
  </si>
  <si>
    <t>長森東日野ＡＳ</t>
    <rPh sb="0" eb="2">
      <t>ナガモリ</t>
    </rPh>
    <rPh sb="2" eb="3">
      <t>ヒガシ</t>
    </rPh>
    <rPh sb="3" eb="5">
      <t>ヒノ</t>
    </rPh>
    <phoneticPr fontId="1"/>
  </si>
  <si>
    <t>岐阜ＡＭＳ</t>
    <rPh sb="0" eb="2">
      <t>ギフ</t>
    </rPh>
    <phoneticPr fontId="1"/>
  </si>
  <si>
    <t>本郷ＡＭＳ</t>
    <rPh sb="0" eb="2">
      <t>ホンゴウ</t>
    </rPh>
    <phoneticPr fontId="1"/>
  </si>
  <si>
    <t>加納三里ＡＭＳ</t>
    <rPh sb="0" eb="2">
      <t>カノウ</t>
    </rPh>
    <rPh sb="2" eb="4">
      <t>ミサト</t>
    </rPh>
    <phoneticPr fontId="1"/>
  </si>
  <si>
    <t>加納六条ＡＭＳ</t>
    <rPh sb="0" eb="2">
      <t>カノウ</t>
    </rPh>
    <rPh sb="2" eb="4">
      <t>ロクジョウ</t>
    </rPh>
    <phoneticPr fontId="1"/>
  </si>
  <si>
    <t>茜部川手ＡＳ</t>
    <rPh sb="0" eb="1">
      <t>アカネ</t>
    </rPh>
    <rPh sb="1" eb="2">
      <t>ブ</t>
    </rPh>
    <rPh sb="2" eb="4">
      <t>カワテ</t>
    </rPh>
    <phoneticPr fontId="1"/>
  </si>
  <si>
    <t>岐阜中部ＡＭＳ</t>
    <rPh sb="0" eb="2">
      <t>ギフ</t>
    </rPh>
    <rPh sb="2" eb="4">
      <t>チュウブ</t>
    </rPh>
    <phoneticPr fontId="1"/>
  </si>
  <si>
    <t>岐阜西部ＡＭＳ</t>
    <rPh sb="0" eb="2">
      <t>ギフ</t>
    </rPh>
    <rPh sb="2" eb="4">
      <t>セイブ</t>
    </rPh>
    <phoneticPr fontId="1"/>
  </si>
  <si>
    <t>岐阜東部ＡＭＳ</t>
    <rPh sb="0" eb="2">
      <t>ギフ</t>
    </rPh>
    <rPh sb="2" eb="4">
      <t>トウブ</t>
    </rPh>
    <phoneticPr fontId="1"/>
  </si>
  <si>
    <t>長良西部ＡＭＳ</t>
    <rPh sb="0" eb="2">
      <t>ナガラ</t>
    </rPh>
    <rPh sb="2" eb="4">
      <t>セイブ</t>
    </rPh>
    <phoneticPr fontId="1"/>
  </si>
  <si>
    <t>鷺山東部ＡＭＳ</t>
    <rPh sb="0" eb="2">
      <t>サギヤマ</t>
    </rPh>
    <rPh sb="2" eb="4">
      <t>トウブ</t>
    </rPh>
    <phoneticPr fontId="1"/>
  </si>
  <si>
    <t>島ＡＭＳ</t>
    <rPh sb="0" eb="1">
      <t>シマ</t>
    </rPh>
    <phoneticPr fontId="1"/>
  </si>
  <si>
    <t>城西ＡＭＳ</t>
    <rPh sb="0" eb="2">
      <t>ジョウセイ</t>
    </rPh>
    <phoneticPr fontId="1"/>
  </si>
  <si>
    <t>則武早田ＡＭ</t>
    <rPh sb="0" eb="2">
      <t>ノリタケ</t>
    </rPh>
    <rPh sb="2" eb="4">
      <t>ソウデン</t>
    </rPh>
    <phoneticPr fontId="1"/>
  </si>
  <si>
    <t>黒野ＡＭＮＳ</t>
    <rPh sb="0" eb="2">
      <t>クロノ</t>
    </rPh>
    <phoneticPr fontId="1"/>
  </si>
  <si>
    <t>黒野西岐陽ＡＭ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</si>
  <si>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北方東部ＡＭＳ</t>
    <rPh sb="0" eb="2">
      <t>キタガタ</t>
    </rPh>
    <rPh sb="2" eb="4">
      <t>トウブ</t>
    </rPh>
    <phoneticPr fontId="1"/>
  </si>
  <si>
    <t>北方七郷ＡＭＳ</t>
    <rPh sb="0" eb="2">
      <t>キタガタ</t>
    </rPh>
    <rPh sb="2" eb="3">
      <t>ナナ</t>
    </rPh>
    <rPh sb="3" eb="4">
      <t>ゴウ</t>
    </rPh>
    <phoneticPr fontId="1"/>
  </si>
  <si>
    <t>藍川ＡＭＮＳ</t>
    <rPh sb="0" eb="2">
      <t>アイカワ</t>
    </rPh>
    <phoneticPr fontId="1"/>
  </si>
  <si>
    <t>大洞団地ＡＭＮＳ</t>
    <rPh sb="0" eb="1">
      <t>オオ</t>
    </rPh>
    <rPh sb="1" eb="2">
      <t>ホラ</t>
    </rPh>
    <rPh sb="2" eb="4">
      <t>ダンチ</t>
    </rPh>
    <phoneticPr fontId="1"/>
  </si>
  <si>
    <t>柳津ＡＭＳ</t>
    <rPh sb="0" eb="2">
      <t>ヤナイヅ</t>
    </rPh>
    <phoneticPr fontId="1"/>
  </si>
  <si>
    <t>那加西部ＡＭＳ</t>
    <rPh sb="0" eb="2">
      <t>ナカ</t>
    </rPh>
    <rPh sb="2" eb="4">
      <t>セイブ</t>
    </rPh>
    <phoneticPr fontId="1"/>
  </si>
  <si>
    <t>那加東部ＡＭＳ</t>
    <rPh sb="0" eb="2">
      <t>ナカ</t>
    </rPh>
    <rPh sb="2" eb="4">
      <t>トウブ</t>
    </rPh>
    <phoneticPr fontId="1"/>
  </si>
  <si>
    <t>蘇原北尾崎ＡＭＳ</t>
    <rPh sb="0" eb="2">
      <t>ソハラ</t>
    </rPh>
    <rPh sb="2" eb="3">
      <t>キタ</t>
    </rPh>
    <rPh sb="3" eb="5">
      <t>オザキ</t>
    </rPh>
    <phoneticPr fontId="1"/>
  </si>
  <si>
    <t>川島ＡＭＣＮＳ</t>
    <rPh sb="0" eb="2">
      <t>カワシマ</t>
    </rPh>
    <phoneticPr fontId="1"/>
  </si>
  <si>
    <t>羽島中央ＡＭＳ</t>
    <rPh sb="0" eb="2">
      <t>ハシマ</t>
    </rPh>
    <rPh sb="2" eb="4">
      <t>チュウオウ</t>
    </rPh>
    <phoneticPr fontId="1"/>
  </si>
  <si>
    <t>羽島南部ＡＭＳ</t>
    <rPh sb="0" eb="2">
      <t>ハシマ</t>
    </rPh>
    <rPh sb="2" eb="4">
      <t>ナンブ</t>
    </rPh>
    <phoneticPr fontId="1"/>
  </si>
  <si>
    <t>羽島北部ＡＭＳ</t>
    <rPh sb="0" eb="2">
      <t>ハシマ</t>
    </rPh>
    <rPh sb="2" eb="4">
      <t>ホクブ</t>
    </rPh>
    <phoneticPr fontId="1"/>
  </si>
  <si>
    <t>笠松ＡＭＳ</t>
    <rPh sb="0" eb="2">
      <t>カサマツ</t>
    </rPh>
    <phoneticPr fontId="1"/>
  </si>
  <si>
    <t>山県高富ＡＭＮＳ</t>
    <rPh sb="0" eb="2">
      <t>ヤマガタ</t>
    </rPh>
    <rPh sb="2" eb="4">
      <t>タカトミ</t>
    </rPh>
    <phoneticPr fontId="1"/>
  </si>
  <si>
    <t>山県ＭＮＳ</t>
    <rPh sb="0" eb="2">
      <t>ヤマガタ</t>
    </rPh>
    <phoneticPr fontId="1"/>
  </si>
  <si>
    <t>瑞穂北ＡＭＮＳ</t>
    <rPh sb="0" eb="2">
      <t>ミヅホ</t>
    </rPh>
    <rPh sb="2" eb="3">
      <t>キタ</t>
    </rPh>
    <phoneticPr fontId="1"/>
  </si>
  <si>
    <t>糸貫ＡＭＳ</t>
    <rPh sb="0" eb="2">
      <t>イトヌキ</t>
    </rPh>
    <phoneticPr fontId="1"/>
  </si>
  <si>
    <t>真正ＡＭ</t>
    <rPh sb="0" eb="2">
      <t>シンセイ</t>
    </rPh>
    <phoneticPr fontId="1"/>
  </si>
  <si>
    <t>山添ＡＭＣＮＳ</t>
    <rPh sb="0" eb="2">
      <t>ヤマゾエ</t>
    </rPh>
    <phoneticPr fontId="1"/>
  </si>
  <si>
    <t>根尾ＡＭＣＮ</t>
    <rPh sb="0" eb="2">
      <t>ネオ</t>
    </rPh>
    <phoneticPr fontId="1"/>
  </si>
  <si>
    <t>北方ＡＭＳ</t>
    <rPh sb="0" eb="2">
      <t>キタガタ</t>
    </rPh>
    <phoneticPr fontId="1"/>
  </si>
  <si>
    <t>大垣東部ＭＳ</t>
    <rPh sb="0" eb="2">
      <t>オオガキ</t>
    </rPh>
    <rPh sb="2" eb="4">
      <t>トウブ</t>
    </rPh>
    <phoneticPr fontId="1"/>
  </si>
  <si>
    <t>大垣西部ＡＭＳ</t>
    <rPh sb="0" eb="2">
      <t>オオガキ</t>
    </rPh>
    <rPh sb="2" eb="4">
      <t>セイブ</t>
    </rPh>
    <phoneticPr fontId="1"/>
  </si>
  <si>
    <t>大垣駅前ＡＭＳ</t>
    <rPh sb="0" eb="2">
      <t>オオガキ</t>
    </rPh>
    <rPh sb="2" eb="4">
      <t>エキマエ</t>
    </rPh>
    <phoneticPr fontId="1"/>
  </si>
  <si>
    <t>大垣赤坂ＡＭ</t>
    <rPh sb="0" eb="2">
      <t>オオガキ</t>
    </rPh>
    <rPh sb="2" eb="4">
      <t>アカサカ</t>
    </rPh>
    <phoneticPr fontId="1"/>
  </si>
  <si>
    <t>北垣ＭＣＮＳ</t>
    <rPh sb="0" eb="1">
      <t>キタ</t>
    </rPh>
    <rPh sb="1" eb="2">
      <t>カキ</t>
    </rPh>
    <phoneticPr fontId="1"/>
  </si>
  <si>
    <t>墨俣ＡＭＣＮＳ</t>
    <rPh sb="0" eb="2">
      <t>スノマタ</t>
    </rPh>
    <phoneticPr fontId="1"/>
  </si>
  <si>
    <t>上石津ＡＭ</t>
    <rPh sb="0" eb="1">
      <t>ウエ</t>
    </rPh>
    <rPh sb="1" eb="3">
      <t>イシヅ</t>
    </rPh>
    <phoneticPr fontId="1"/>
  </si>
  <si>
    <t>揖斐ＡＭＣNＳ</t>
    <rPh sb="0" eb="2">
      <t>イビ</t>
    </rPh>
    <phoneticPr fontId="1"/>
  </si>
  <si>
    <t>駒野ＡＭＣＮＳ</t>
    <phoneticPr fontId="1"/>
  </si>
  <si>
    <t>輪之内ＡＭＣＮＳ</t>
    <rPh sb="0" eb="3">
      <t>ワノウチ</t>
    </rPh>
    <phoneticPr fontId="1"/>
  </si>
  <si>
    <t>安八ＡＭＣＮＳ</t>
    <rPh sb="0" eb="2">
      <t>アンパチ</t>
    </rPh>
    <phoneticPr fontId="1"/>
  </si>
  <si>
    <t>神戸ＡＭＣＮＳ</t>
    <rPh sb="0" eb="2">
      <t>コウベ</t>
    </rPh>
    <phoneticPr fontId="1"/>
  </si>
  <si>
    <t>関ヶ原ＡＭＣＮＳ</t>
    <rPh sb="0" eb="3">
      <t>セキガハラ</t>
    </rPh>
    <phoneticPr fontId="1"/>
  </si>
  <si>
    <t>関南部ＡＭＳ</t>
    <rPh sb="0" eb="1">
      <t>セキ</t>
    </rPh>
    <rPh sb="1" eb="3">
      <t>ナンブ</t>
    </rPh>
    <phoneticPr fontId="1"/>
  </si>
  <si>
    <t>関東部ＡＭＳ</t>
    <rPh sb="0" eb="1">
      <t>セキ</t>
    </rPh>
    <rPh sb="1" eb="3">
      <t>トウブ</t>
    </rPh>
    <phoneticPr fontId="1"/>
  </si>
  <si>
    <t>関北部ＡＭＳ</t>
    <rPh sb="0" eb="1">
      <t>セキ</t>
    </rPh>
    <rPh sb="1" eb="3">
      <t>ホクブ</t>
    </rPh>
    <phoneticPr fontId="1"/>
  </si>
  <si>
    <t>小金田ＡＭＮＳ</t>
    <rPh sb="0" eb="1">
      <t>コ</t>
    </rPh>
    <rPh sb="1" eb="2">
      <t>カネ</t>
    </rPh>
    <rPh sb="2" eb="3">
      <t>タ</t>
    </rPh>
    <phoneticPr fontId="1"/>
  </si>
  <si>
    <t>関武芸川ＡＭＣＮＳ</t>
    <rPh sb="0" eb="1">
      <t>セキ</t>
    </rPh>
    <rPh sb="1" eb="4">
      <t>ムゲガワ</t>
    </rPh>
    <phoneticPr fontId="1"/>
  </si>
  <si>
    <t>美濃加茂ＡＭＳ</t>
    <rPh sb="0" eb="4">
      <t>ミノカモ</t>
    </rPh>
    <phoneticPr fontId="1"/>
  </si>
  <si>
    <t>古井ＡＭＣＮＳ</t>
    <rPh sb="0" eb="1">
      <t>フル</t>
    </rPh>
    <rPh sb="1" eb="2">
      <t>イ</t>
    </rPh>
    <phoneticPr fontId="1"/>
  </si>
  <si>
    <t>川辺ＧＡＭＹＮ</t>
    <rPh sb="0" eb="2">
      <t>カワベ</t>
    </rPh>
    <phoneticPr fontId="1"/>
  </si>
  <si>
    <t>鵜飼黒野ＡＮＳ</t>
    <rPh sb="0" eb="2">
      <t>ウカイ</t>
    </rPh>
    <rPh sb="2" eb="4">
      <t>クロノ</t>
    </rPh>
    <phoneticPr fontId="1"/>
  </si>
  <si>
    <t>鷺山ＮＳ</t>
    <rPh sb="0" eb="2">
      <t>サギヤマ</t>
    </rPh>
    <phoneticPr fontId="1"/>
  </si>
  <si>
    <t>大洞団地ＮＳ</t>
    <rPh sb="0" eb="1">
      <t>オオ</t>
    </rPh>
    <rPh sb="1" eb="2">
      <t>ホラ</t>
    </rPh>
    <rPh sb="2" eb="4">
      <t>ダンチ</t>
    </rPh>
    <phoneticPr fontId="1"/>
  </si>
  <si>
    <t>下芥見ＭＮ</t>
    <rPh sb="0" eb="1">
      <t>シタ</t>
    </rPh>
    <rPh sb="1" eb="2">
      <t>アクタ</t>
    </rPh>
    <rPh sb="2" eb="3">
      <t>ミ</t>
    </rPh>
    <phoneticPr fontId="1"/>
  </si>
  <si>
    <t>岩田坂ＭＮ</t>
    <rPh sb="0" eb="3">
      <t>イワタザカ</t>
    </rPh>
    <phoneticPr fontId="1"/>
  </si>
  <si>
    <t>長良西部Ｎ</t>
    <rPh sb="0" eb="2">
      <t>ナガラ</t>
    </rPh>
    <rPh sb="2" eb="4">
      <t>セイブ</t>
    </rPh>
    <phoneticPr fontId="1"/>
  </si>
  <si>
    <t>長良中央Ｎ</t>
    <rPh sb="0" eb="2">
      <t>ナガラ</t>
    </rPh>
    <rPh sb="2" eb="4">
      <t>チュウオウ</t>
    </rPh>
    <phoneticPr fontId="1"/>
  </si>
  <si>
    <t>則武ＮＳ</t>
    <rPh sb="0" eb="2">
      <t>ノリタケ</t>
    </rPh>
    <phoneticPr fontId="1"/>
  </si>
  <si>
    <t>岐商前ＮＳ</t>
    <rPh sb="0" eb="1">
      <t>チマタ</t>
    </rPh>
    <rPh sb="1" eb="2">
      <t>ショウ</t>
    </rPh>
    <rPh sb="2" eb="3">
      <t>マエ</t>
    </rPh>
    <phoneticPr fontId="1"/>
  </si>
  <si>
    <t>近の島Ｎ</t>
    <rPh sb="0" eb="1">
      <t>ゴン</t>
    </rPh>
    <rPh sb="2" eb="3">
      <t>シマ</t>
    </rPh>
    <phoneticPr fontId="1"/>
  </si>
  <si>
    <t>日野長森東ＭＮ</t>
    <rPh sb="0" eb="2">
      <t>ヒノ</t>
    </rPh>
    <rPh sb="2" eb="4">
      <t>ナガモリ</t>
    </rPh>
    <rPh sb="4" eb="5">
      <t>ヒガシ</t>
    </rPh>
    <phoneticPr fontId="1"/>
  </si>
  <si>
    <t>岐阜北部Ｎ</t>
    <rPh sb="0" eb="2">
      <t>ギフ</t>
    </rPh>
    <rPh sb="2" eb="4">
      <t>ホクブ</t>
    </rPh>
    <phoneticPr fontId="1"/>
  </si>
  <si>
    <t>岐阜中央Ｎ</t>
    <rPh sb="0" eb="2">
      <t>ギフ</t>
    </rPh>
    <rPh sb="2" eb="4">
      <t>チュウオウ</t>
    </rPh>
    <phoneticPr fontId="1"/>
  </si>
  <si>
    <t>岐阜中野入舟ＭＮ</t>
    <rPh sb="0" eb="2">
      <t>ギフ</t>
    </rPh>
    <rPh sb="2" eb="4">
      <t>ナカノ</t>
    </rPh>
    <rPh sb="4" eb="5">
      <t>イ</t>
    </rPh>
    <rPh sb="5" eb="6">
      <t>フネ</t>
    </rPh>
    <phoneticPr fontId="1"/>
  </si>
  <si>
    <t>鏡島Ｎ</t>
    <rPh sb="0" eb="1">
      <t>カガミ</t>
    </rPh>
    <rPh sb="1" eb="2">
      <t>シマ</t>
    </rPh>
    <phoneticPr fontId="1"/>
  </si>
  <si>
    <t>本荘Ｎ</t>
    <rPh sb="0" eb="2">
      <t>ホンジョウ</t>
    </rPh>
    <phoneticPr fontId="1"/>
  </si>
  <si>
    <t>長森ＭＮ</t>
    <rPh sb="0" eb="2">
      <t>ナガモリ</t>
    </rPh>
    <phoneticPr fontId="1"/>
  </si>
  <si>
    <t>手力ＮＳ</t>
    <rPh sb="0" eb="1">
      <t>テ</t>
    </rPh>
    <rPh sb="1" eb="2">
      <t>チカラ</t>
    </rPh>
    <phoneticPr fontId="1"/>
  </si>
  <si>
    <t>岐阜加納ＭＮ</t>
    <rPh sb="0" eb="2">
      <t>ギフ</t>
    </rPh>
    <rPh sb="2" eb="4">
      <t>カノウ</t>
    </rPh>
    <phoneticPr fontId="1"/>
  </si>
  <si>
    <t>加納六条ＭＮ</t>
    <rPh sb="0" eb="2">
      <t>カノウ</t>
    </rPh>
    <rPh sb="2" eb="4">
      <t>ロクジョウ</t>
    </rPh>
    <phoneticPr fontId="1"/>
  </si>
  <si>
    <t>県庁前Ｎ</t>
    <rPh sb="0" eb="3">
      <t>ケンチョウマエ</t>
    </rPh>
    <phoneticPr fontId="1"/>
  </si>
  <si>
    <t>鶉ＭＮＳ</t>
    <rPh sb="0" eb="1">
      <t>ウズラ</t>
    </rPh>
    <phoneticPr fontId="1"/>
  </si>
  <si>
    <t>茜部ＭＮＳ</t>
    <rPh sb="0" eb="1">
      <t>アカネ</t>
    </rPh>
    <rPh sb="1" eb="2">
      <t>ブ</t>
    </rPh>
    <phoneticPr fontId="1"/>
  </si>
  <si>
    <t>柳津ＭＮ</t>
    <rPh sb="0" eb="2">
      <t>ヤナイヅ</t>
    </rPh>
    <phoneticPr fontId="1"/>
  </si>
  <si>
    <t>茜部佐波ＭＮＳ</t>
    <rPh sb="0" eb="1">
      <t>アカネ</t>
    </rPh>
    <rPh sb="1" eb="2">
      <t>ブ</t>
    </rPh>
    <rPh sb="2" eb="3">
      <t>サ</t>
    </rPh>
    <rPh sb="3" eb="4">
      <t>ナミ</t>
    </rPh>
    <phoneticPr fontId="1"/>
  </si>
  <si>
    <t>那加中央ＮＳ</t>
    <rPh sb="2" eb="4">
      <t>チュウオウ</t>
    </rPh>
    <phoneticPr fontId="1"/>
  </si>
  <si>
    <t>那加北部ＮＳ</t>
    <rPh sb="2" eb="4">
      <t>ホクブ</t>
    </rPh>
    <phoneticPr fontId="1"/>
  </si>
  <si>
    <t>稲羽Ｎ</t>
    <phoneticPr fontId="1"/>
  </si>
  <si>
    <t>蘇原Ｎ</t>
    <phoneticPr fontId="1"/>
  </si>
  <si>
    <t>蘇原北部ＮＳ</t>
    <phoneticPr fontId="1"/>
  </si>
  <si>
    <t>尾崎団地Ｎ</t>
    <phoneticPr fontId="1"/>
  </si>
  <si>
    <t>各務原ＮＳ</t>
    <phoneticPr fontId="1"/>
  </si>
  <si>
    <t>鵜沼団地ＮＳ</t>
    <phoneticPr fontId="1"/>
  </si>
  <si>
    <t>羽島東部Ｎ</t>
    <rPh sb="0" eb="2">
      <t>ハシマ</t>
    </rPh>
    <rPh sb="2" eb="4">
      <t>トウブ</t>
    </rPh>
    <phoneticPr fontId="1"/>
  </si>
  <si>
    <t>竹鼻Ｎ</t>
    <rPh sb="0" eb="2">
      <t>タケハナ</t>
    </rPh>
    <phoneticPr fontId="1"/>
  </si>
  <si>
    <t>小熊Ｎ</t>
    <rPh sb="0" eb="2">
      <t>コグマ</t>
    </rPh>
    <phoneticPr fontId="1"/>
  </si>
  <si>
    <t>足近Ｎ</t>
    <rPh sb="0" eb="1">
      <t>アシ</t>
    </rPh>
    <rPh sb="1" eb="2">
      <t>チカ</t>
    </rPh>
    <phoneticPr fontId="1"/>
  </si>
  <si>
    <t>高富ＡＮ</t>
    <rPh sb="0" eb="2">
      <t>タカトミ</t>
    </rPh>
    <phoneticPr fontId="1"/>
  </si>
  <si>
    <t>穂積Ｓ</t>
    <rPh sb="0" eb="2">
      <t>ホヅミ</t>
    </rPh>
    <phoneticPr fontId="1"/>
  </si>
  <si>
    <t>瑞穂牛牧Ｎ</t>
    <rPh sb="0" eb="2">
      <t>ミヅホ</t>
    </rPh>
    <rPh sb="2" eb="3">
      <t>ウシ</t>
    </rPh>
    <rPh sb="3" eb="4">
      <t>マキ</t>
    </rPh>
    <phoneticPr fontId="1"/>
  </si>
  <si>
    <t>北方西部ＮＳ</t>
    <rPh sb="0" eb="2">
      <t>キタガタ</t>
    </rPh>
    <rPh sb="2" eb="4">
      <t>セイブ</t>
    </rPh>
    <phoneticPr fontId="1"/>
  </si>
  <si>
    <t>北方ＮＳ</t>
    <rPh sb="0" eb="2">
      <t>キタガタ</t>
    </rPh>
    <phoneticPr fontId="1"/>
  </si>
  <si>
    <t>北方西郷ＮＳ</t>
    <rPh sb="0" eb="2">
      <t>キタガタ</t>
    </rPh>
    <rPh sb="2" eb="4">
      <t>サイゴウ</t>
    </rPh>
    <phoneticPr fontId="1"/>
  </si>
  <si>
    <t>赤坂ＡＮＳ</t>
    <rPh sb="0" eb="2">
      <t>アカサカ</t>
    </rPh>
    <phoneticPr fontId="1"/>
  </si>
  <si>
    <t>大垣駅西ＮＳ</t>
    <rPh sb="0" eb="2">
      <t>オオガキ</t>
    </rPh>
    <rPh sb="2" eb="3">
      <t>エキ</t>
    </rPh>
    <rPh sb="3" eb="4">
      <t>ニシ</t>
    </rPh>
    <phoneticPr fontId="1"/>
  </si>
  <si>
    <t xml:space="preserve">上石津ＹＮＳ </t>
    <rPh sb="0" eb="1">
      <t>ウエ</t>
    </rPh>
    <rPh sb="1" eb="3">
      <t>イシヅ</t>
    </rPh>
    <phoneticPr fontId="1"/>
  </si>
  <si>
    <t>大野黒野ＮＳ</t>
    <rPh sb="0" eb="2">
      <t>オオノ</t>
    </rPh>
    <rPh sb="2" eb="4">
      <t>クロノ</t>
    </rPh>
    <phoneticPr fontId="1"/>
  </si>
  <si>
    <t>伏見兼山ＧＡＭＹＮS</t>
    <rPh sb="0" eb="2">
      <t>フシミ</t>
    </rPh>
    <rPh sb="2" eb="3">
      <t>カ</t>
    </rPh>
    <rPh sb="3" eb="4">
      <t>ヤマ</t>
    </rPh>
    <phoneticPr fontId="1"/>
  </si>
  <si>
    <t>美濃太田ＮＳ</t>
    <rPh sb="0" eb="2">
      <t>ミノ</t>
    </rPh>
    <rPh sb="2" eb="4">
      <t>オオタ</t>
    </rPh>
    <phoneticPr fontId="1"/>
  </si>
  <si>
    <t>美濃加茂ＧＡＭＮＳ</t>
    <rPh sb="0" eb="4">
      <t>ミノカモ</t>
    </rPh>
    <phoneticPr fontId="1"/>
  </si>
  <si>
    <t xml:space="preserve">みの大和ＧＡＭＮ </t>
    <rPh sb="2" eb="4">
      <t>ヤマト</t>
    </rPh>
    <phoneticPr fontId="1"/>
  </si>
  <si>
    <t>瑞浪西部ＧＡＭＮＳ</t>
    <rPh sb="0" eb="2">
      <t>ミズナミ</t>
    </rPh>
    <rPh sb="2" eb="4">
      <t>セイブ</t>
    </rPh>
    <phoneticPr fontId="1"/>
  </si>
  <si>
    <t>多治見西部ＭＮＳ</t>
    <rPh sb="0" eb="3">
      <t>タジミ</t>
    </rPh>
    <rPh sb="3" eb="5">
      <t>セイブ</t>
    </rPh>
    <phoneticPr fontId="1"/>
  </si>
  <si>
    <t>両藤舎ＧＡＭＮＳ</t>
    <rPh sb="0" eb="1">
      <t>リョウ</t>
    </rPh>
    <rPh sb="1" eb="2">
      <t>フジ</t>
    </rPh>
    <rPh sb="2" eb="3">
      <t>シャ</t>
    </rPh>
    <phoneticPr fontId="1"/>
  </si>
  <si>
    <t>小泉ＭＮＳ</t>
    <rPh sb="0" eb="2">
      <t>コイズミ</t>
    </rPh>
    <phoneticPr fontId="1"/>
  </si>
  <si>
    <t>桜ヶ丘ＭＮＳ</t>
    <rPh sb="0" eb="3">
      <t>サクラガオカ</t>
    </rPh>
    <phoneticPr fontId="1"/>
  </si>
  <si>
    <t>姫ＭＮＳ</t>
    <rPh sb="0" eb="1">
      <t>ヒメ</t>
    </rPh>
    <phoneticPr fontId="1"/>
  </si>
  <si>
    <t>笠原ＧＡＭＮＳ</t>
    <rPh sb="0" eb="2">
      <t>カサハラ</t>
    </rPh>
    <phoneticPr fontId="1"/>
  </si>
  <si>
    <t>下石ＮＳ</t>
    <rPh sb="0" eb="1">
      <t>シタ</t>
    </rPh>
    <rPh sb="1" eb="2">
      <t>イシ</t>
    </rPh>
    <phoneticPr fontId="1"/>
  </si>
  <si>
    <t>坂本ＡＭＣＮＳ</t>
    <rPh sb="0" eb="2">
      <t>サカモト</t>
    </rPh>
    <phoneticPr fontId="1"/>
  </si>
  <si>
    <t>落合ＡＭＣＮＳ</t>
    <rPh sb="0" eb="2">
      <t>オチアイ</t>
    </rPh>
    <phoneticPr fontId="1"/>
  </si>
  <si>
    <t>苗木ＡＭＣＮＳ</t>
    <rPh sb="0" eb="1">
      <t>ナエ</t>
    </rPh>
    <rPh sb="1" eb="2">
      <t>キ</t>
    </rPh>
    <phoneticPr fontId="1"/>
  </si>
  <si>
    <t>加子母ＡＭＣＮＳ</t>
    <rPh sb="0" eb="1">
      <t>カ</t>
    </rPh>
    <rPh sb="1" eb="2">
      <t>コ</t>
    </rPh>
    <rPh sb="2" eb="3">
      <t>ハハ</t>
    </rPh>
    <phoneticPr fontId="1"/>
  </si>
  <si>
    <t>坂下ＧＡＭＹＮＳ</t>
    <rPh sb="0" eb="2">
      <t>サカシタ</t>
    </rPh>
    <phoneticPr fontId="1"/>
  </si>
  <si>
    <t>岩村ＧＡＭＮＳ</t>
    <rPh sb="0" eb="2">
      <t>イワムラ</t>
    </rPh>
    <phoneticPr fontId="1"/>
  </si>
  <si>
    <t>高山Ｓ</t>
    <rPh sb="0" eb="2">
      <t>タカヤマ</t>
    </rPh>
    <phoneticPr fontId="1"/>
  </si>
  <si>
    <t>奥飛騨ＡＭＣＹＮＳ</t>
    <rPh sb="0" eb="1">
      <t>オク</t>
    </rPh>
    <rPh sb="1" eb="3">
      <t>ヒダ</t>
    </rPh>
    <phoneticPr fontId="1"/>
  </si>
  <si>
    <t>丹生川ＡＭＣＮＳ</t>
    <rPh sb="0" eb="3">
      <t>ニュウカワ</t>
    </rPh>
    <phoneticPr fontId="1"/>
  </si>
  <si>
    <t>焼石ＡＭＣＮＳ</t>
    <rPh sb="0" eb="2">
      <t>ヤケイシ</t>
    </rPh>
    <phoneticPr fontId="1"/>
  </si>
  <si>
    <t>下呂ＡＭＣＮＳ</t>
    <rPh sb="0" eb="2">
      <t>ゲロ</t>
    </rPh>
    <phoneticPr fontId="1"/>
  </si>
  <si>
    <t>竹原ＡＭＣＮＳ</t>
    <rPh sb="0" eb="2">
      <t>タケハラ</t>
    </rPh>
    <phoneticPr fontId="1"/>
  </si>
  <si>
    <t>萩原ＡＭＣＮＳ</t>
    <rPh sb="0" eb="2">
      <t>ハギワラ</t>
    </rPh>
    <phoneticPr fontId="1"/>
  </si>
  <si>
    <t>神岡ＡＭ</t>
    <rPh sb="0" eb="2">
      <t>カミオカ</t>
    </rPh>
    <phoneticPr fontId="1"/>
  </si>
  <si>
    <t>古川ＡＭＣＮＳ</t>
    <rPh sb="0" eb="2">
      <t>フルカワ</t>
    </rPh>
    <phoneticPr fontId="1"/>
  </si>
  <si>
    <t>神岡ＹＮＳ</t>
    <rPh sb="0" eb="2">
      <t>カミオカ</t>
    </rPh>
    <phoneticPr fontId="1"/>
  </si>
  <si>
    <t>羽島中央Ｎ</t>
    <rPh sb="0" eb="2">
      <t>ハシマ</t>
    </rPh>
    <rPh sb="2" eb="4">
      <t>チュウオウ</t>
    </rPh>
    <phoneticPr fontId="1"/>
  </si>
  <si>
    <t>羽島南部Ｎ</t>
    <rPh sb="0" eb="2">
      <t>ハシマ</t>
    </rPh>
    <rPh sb="2" eb="4">
      <t>ナンブ</t>
    </rPh>
    <phoneticPr fontId="1"/>
  </si>
  <si>
    <t>岐南徳田Ｎ</t>
    <rPh sb="0" eb="2">
      <t>ギナン</t>
    </rPh>
    <rPh sb="2" eb="4">
      <t>トクダ</t>
    </rPh>
    <phoneticPr fontId="1"/>
  </si>
  <si>
    <t>岐南東Ｎ</t>
    <rPh sb="0" eb="2">
      <t>ギナン</t>
    </rPh>
    <rPh sb="2" eb="3">
      <t>ヒガシ</t>
    </rPh>
    <phoneticPr fontId="1"/>
  </si>
  <si>
    <t>岐阜美山ＧＡＭＹＮＳ</t>
    <rPh sb="0" eb="2">
      <t>ギフ</t>
    </rPh>
    <rPh sb="2" eb="4">
      <t>ミヤマ</t>
    </rPh>
    <phoneticPr fontId="1"/>
  </si>
  <si>
    <t>大垣Ｎ</t>
    <rPh sb="0" eb="2">
      <t>オオガキ</t>
    </rPh>
    <phoneticPr fontId="1"/>
  </si>
  <si>
    <t>大垣東部Ｎ</t>
    <rPh sb="0" eb="2">
      <t>オオガキ</t>
    </rPh>
    <rPh sb="2" eb="4">
      <t>トウブ</t>
    </rPh>
    <phoneticPr fontId="1"/>
  </si>
  <si>
    <t>陶ＡＭＣＮＳ</t>
    <rPh sb="0" eb="1">
      <t>スエ</t>
    </rPh>
    <phoneticPr fontId="1"/>
  </si>
  <si>
    <t>瑞穂ＡＭＮＳ</t>
    <rPh sb="0" eb="2">
      <t>ミヅホ</t>
    </rPh>
    <phoneticPr fontId="1"/>
  </si>
  <si>
    <t>ひだ一之宮</t>
    <phoneticPr fontId="1"/>
  </si>
  <si>
    <t>加納厚見ＡＳ</t>
    <rPh sb="0" eb="2">
      <t>カノウ</t>
    </rPh>
    <rPh sb="2" eb="3">
      <t>アツ</t>
    </rPh>
    <rPh sb="3" eb="4">
      <t>ミ</t>
    </rPh>
    <phoneticPr fontId="1"/>
  </si>
  <si>
    <t>加納厚見</t>
    <rPh sb="0" eb="2">
      <t>カノウ</t>
    </rPh>
    <phoneticPr fontId="1"/>
  </si>
  <si>
    <t>多治見池田</t>
    <rPh sb="0" eb="3">
      <t>タジミ</t>
    </rPh>
    <rPh sb="3" eb="5">
      <t>イケダ</t>
    </rPh>
    <phoneticPr fontId="1"/>
  </si>
  <si>
    <t>海津高須MNS</t>
    <rPh sb="0" eb="2">
      <t>カイヅ</t>
    </rPh>
    <rPh sb="2" eb="4">
      <t>タカス</t>
    </rPh>
    <phoneticPr fontId="1"/>
  </si>
  <si>
    <t>海津平田MNS</t>
    <rPh sb="0" eb="2">
      <t>カイヅ</t>
    </rPh>
    <rPh sb="2" eb="4">
      <t>ヒラタ</t>
    </rPh>
    <phoneticPr fontId="1"/>
  </si>
  <si>
    <t>海津高須</t>
    <phoneticPr fontId="1"/>
  </si>
  <si>
    <t>海津平田</t>
    <phoneticPr fontId="1"/>
  </si>
  <si>
    <t>大垣西部ＮＳ</t>
    <rPh sb="0" eb="2">
      <t>オオガキ</t>
    </rPh>
    <rPh sb="2" eb="4">
      <t>セイブ</t>
    </rPh>
    <phoneticPr fontId="1"/>
  </si>
  <si>
    <t>白川口ＧＡＭＮ</t>
    <rPh sb="0" eb="3">
      <t>シラカワグチ</t>
    </rPh>
    <phoneticPr fontId="1"/>
  </si>
  <si>
    <t>御嵩ＧＡＭＮS</t>
    <rPh sb="0" eb="2">
      <t>ミタケ</t>
    </rPh>
    <phoneticPr fontId="1"/>
  </si>
  <si>
    <t>長良東部ＡＭＳ</t>
    <rPh sb="0" eb="2">
      <t>ナガラ</t>
    </rPh>
    <rPh sb="2" eb="4">
      <t>トウブ</t>
    </rPh>
    <phoneticPr fontId="1"/>
  </si>
  <si>
    <t>長良東部</t>
    <rPh sb="0" eb="2">
      <t>ナガラ</t>
    </rPh>
    <rPh sb="2" eb="4">
      <t>トウブ</t>
    </rPh>
    <phoneticPr fontId="1"/>
  </si>
  <si>
    <t>美濃北部</t>
    <phoneticPr fontId="1"/>
  </si>
  <si>
    <t>関小瀬</t>
    <phoneticPr fontId="1"/>
  </si>
  <si>
    <t>関小瀬ＹＮS</t>
    <rPh sb="0" eb="1">
      <t>セキ</t>
    </rPh>
    <rPh sb="1" eb="3">
      <t>コセ</t>
    </rPh>
    <phoneticPr fontId="1"/>
  </si>
  <si>
    <t>長森Ｓ</t>
    <rPh sb="0" eb="2">
      <t>ナガモリ</t>
    </rPh>
    <phoneticPr fontId="1"/>
  </si>
  <si>
    <t>釜戸ＡＭＣＮＳ</t>
    <rPh sb="0" eb="2">
      <t>カマド</t>
    </rPh>
    <phoneticPr fontId="1"/>
  </si>
  <si>
    <t>武並ＡＭＣＮＳ</t>
    <phoneticPr fontId="1"/>
  </si>
  <si>
    <t>白鳥ＧＡＭＮＳ</t>
    <rPh sb="0" eb="2">
      <t>シロトリ</t>
    </rPh>
    <phoneticPr fontId="1"/>
  </si>
  <si>
    <t>藍川橋ＮＳ</t>
    <rPh sb="0" eb="2">
      <t>アイカワ</t>
    </rPh>
    <rPh sb="2" eb="3">
      <t>ハシ</t>
    </rPh>
    <phoneticPr fontId="1"/>
  </si>
  <si>
    <t>長良北部ＮＳ</t>
    <rPh sb="0" eb="2">
      <t>ナガラ</t>
    </rPh>
    <rPh sb="2" eb="4">
      <t>ホクブ</t>
    </rPh>
    <phoneticPr fontId="1"/>
  </si>
  <si>
    <t>尻毛ＮＳ</t>
    <rPh sb="0" eb="1">
      <t>シリ</t>
    </rPh>
    <rPh sb="1" eb="2">
      <t>ケ</t>
    </rPh>
    <phoneticPr fontId="1"/>
  </si>
  <si>
    <t>美濃ＹＮＳ</t>
    <rPh sb="0" eb="2">
      <t>ミノ</t>
    </rPh>
    <phoneticPr fontId="1"/>
  </si>
  <si>
    <t>加茂野ＧＡＭＹＮＳ</t>
    <rPh sb="0" eb="3">
      <t>カモノ</t>
    </rPh>
    <phoneticPr fontId="1"/>
  </si>
  <si>
    <t>八百津ＧＡＭＹＮＳ</t>
    <rPh sb="0" eb="3">
      <t>ヤオツ</t>
    </rPh>
    <phoneticPr fontId="1"/>
  </si>
  <si>
    <t>瑞浪ＧＡＭＮ</t>
    <rPh sb="0" eb="2">
      <t>ミズナミ</t>
    </rPh>
    <phoneticPr fontId="1"/>
  </si>
  <si>
    <t>多治見南部Ａ</t>
    <phoneticPr fontId="1"/>
  </si>
  <si>
    <t>笠原</t>
    <phoneticPr fontId="1"/>
  </si>
  <si>
    <t>多治見南部</t>
    <phoneticPr fontId="1"/>
  </si>
  <si>
    <t>蘇原ＡＭＳ</t>
    <rPh sb="0" eb="2">
      <t>ソハラ</t>
    </rPh>
    <phoneticPr fontId="1"/>
  </si>
  <si>
    <t>高山AＭＮ</t>
    <rPh sb="0" eb="2">
      <t>タカヤマ</t>
    </rPh>
    <phoneticPr fontId="1"/>
  </si>
  <si>
    <t>高山西部AＭＮ</t>
    <rPh sb="0" eb="2">
      <t>タカヤマ</t>
    </rPh>
    <rPh sb="2" eb="4">
      <t>セイブ</t>
    </rPh>
    <phoneticPr fontId="1"/>
  </si>
  <si>
    <t>高山北部AＭＮ</t>
    <rPh sb="0" eb="2">
      <t>タカヤマ</t>
    </rPh>
    <rPh sb="2" eb="4">
      <t>ホクブ</t>
    </rPh>
    <phoneticPr fontId="1"/>
  </si>
  <si>
    <t>鷺山西部ＡＭＳ</t>
    <rPh sb="0" eb="2">
      <t>サギヤマ</t>
    </rPh>
    <rPh sb="2" eb="4">
      <t>セイブ</t>
    </rPh>
    <phoneticPr fontId="1"/>
  </si>
  <si>
    <t>鵜沼東ＮＳ</t>
    <phoneticPr fontId="1"/>
  </si>
  <si>
    <t>池田南ＡＳ</t>
    <rPh sb="0" eb="2">
      <t>イケダ</t>
    </rPh>
    <rPh sb="2" eb="3">
      <t>ミナミ</t>
    </rPh>
    <phoneticPr fontId="1"/>
  </si>
  <si>
    <t>佐見ＡＭＣＮＳ</t>
    <rPh sb="0" eb="1">
      <t>サ</t>
    </rPh>
    <rPh sb="1" eb="2">
      <t>ミ</t>
    </rPh>
    <phoneticPr fontId="1"/>
  </si>
  <si>
    <t>新可児･桜ケ丘Ａ</t>
    <rPh sb="0" eb="1">
      <t>シン</t>
    </rPh>
    <rPh sb="1" eb="3">
      <t>カニ</t>
    </rPh>
    <rPh sb="4" eb="7">
      <t>サクラガオカ</t>
    </rPh>
    <phoneticPr fontId="1"/>
  </si>
  <si>
    <t>新可児･桜ケ丘</t>
    <rPh sb="0" eb="1">
      <t>シン</t>
    </rPh>
    <rPh sb="1" eb="3">
      <t>カニ</t>
    </rPh>
    <rPh sb="4" eb="7">
      <t>サクラガオカ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</si>
  <si>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中津川北</t>
    </r>
    <r>
      <rPr>
        <sz val="8"/>
        <color theme="1"/>
        <rFont val="ＭＳ Ｐゴシック"/>
        <family val="3"/>
        <charset val="128"/>
        <scheme val="minor"/>
      </rPr>
      <t>GAＭＮＳ</t>
    </r>
    <rPh sb="0" eb="3">
      <t>ナカツガワ</t>
    </rPh>
    <rPh sb="3" eb="4">
      <t>キタ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</si>
  <si>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中津川西</t>
    </r>
    <r>
      <rPr>
        <sz val="8"/>
        <color theme="1"/>
        <rFont val="ＭＳ Ｐゴシック"/>
        <family val="3"/>
        <charset val="128"/>
        <scheme val="minor"/>
      </rPr>
      <t>GAＭＮＳ</t>
    </r>
    <rPh sb="0" eb="3">
      <t>ナカツガワ</t>
    </rPh>
    <rPh sb="3" eb="4">
      <t>ニシ</t>
    </rPh>
    <phoneticPr fontId="1"/>
  </si>
  <si>
    <r>
      <rPr>
        <sz val="9"/>
        <color theme="1"/>
        <rFont val="ＭＳ Ｐゴシック"/>
        <family val="3"/>
        <charset val="128"/>
        <scheme val="minor"/>
      </rPr>
      <t>中津川東</t>
    </r>
    <r>
      <rPr>
        <sz val="8"/>
        <color theme="1"/>
        <rFont val="ＭＳ Ｐゴシック"/>
        <family val="3"/>
        <charset val="128"/>
        <scheme val="minor"/>
      </rPr>
      <t>GAＭＮＳ</t>
    </r>
    <rPh sb="0" eb="3">
      <t>ナカツガワ</t>
    </rPh>
    <rPh sb="3" eb="4">
      <t>ヒガシ</t>
    </rPh>
    <phoneticPr fontId="1"/>
  </si>
  <si>
    <t>中津川東</t>
    <phoneticPr fontId="1"/>
  </si>
  <si>
    <t>東栄ＡＭＳ</t>
    <rPh sb="0" eb="2">
      <t>トウエイ</t>
    </rPh>
    <phoneticPr fontId="1"/>
  </si>
  <si>
    <t>牧谷ＹＮS</t>
    <rPh sb="0" eb="2">
      <t>マキタニ</t>
    </rPh>
    <phoneticPr fontId="1"/>
  </si>
  <si>
    <t>加納西部(三里)ＭＮ</t>
    <rPh sb="0" eb="2">
      <t>カノウ</t>
    </rPh>
    <rPh sb="2" eb="4">
      <t>セイブ</t>
    </rPh>
    <rPh sb="5" eb="7">
      <t>ミサト</t>
    </rPh>
    <phoneticPr fontId="1"/>
  </si>
  <si>
    <t>高田ＡＭ</t>
    <rPh sb="0" eb="2">
      <t>タカダ</t>
    </rPh>
    <phoneticPr fontId="1"/>
  </si>
  <si>
    <t>明智ＡＭＣＹＮＳ</t>
    <rPh sb="0" eb="2">
      <t>アケチ</t>
    </rPh>
    <phoneticPr fontId="1"/>
  </si>
  <si>
    <t>飛騨金山ＧＡＭＹＮ</t>
    <rPh sb="0" eb="2">
      <t>ヒダ</t>
    </rPh>
    <rPh sb="2" eb="4">
      <t>カナヤマ</t>
    </rPh>
    <phoneticPr fontId="1"/>
  </si>
  <si>
    <t>飛騨金山</t>
    <rPh sb="0" eb="2">
      <t>ヒダ</t>
    </rPh>
    <rPh sb="2" eb="4">
      <t>カナヤマ</t>
    </rPh>
    <phoneticPr fontId="1"/>
  </si>
  <si>
    <t>飛騨金山</t>
    <rPh sb="0" eb="4">
      <t>ヒダカナヤマ</t>
    </rPh>
    <phoneticPr fontId="1"/>
  </si>
  <si>
    <t>各務原中央町ＮＳ</t>
    <rPh sb="0" eb="3">
      <t>カカミガハラ</t>
    </rPh>
    <phoneticPr fontId="1"/>
  </si>
  <si>
    <t>岐阜駅前Ｎ</t>
    <rPh sb="0" eb="2">
      <t>ギフ</t>
    </rPh>
    <rPh sb="2" eb="4">
      <t>エキマエ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</si>
</sst>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.5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Alignment="1">
      <alignment vertical="top"/>
    </xf>
    <xf numFmtId="38" fontId="0" fillId="0" borderId="0" xfId="0" applyNumberFormat="1">
      <alignment vertical="center"/>
    </xf>
    <xf numFmtId="0" fontId="0" fillId="0" borderId="0" xfId="0" applyAlignment="1">
      <alignment horizontal="left"/>
    </xf>
    <xf numFmtId="38" fontId="4" fillId="0" borderId="2" xfId="1" applyFont="1" applyFill="1" applyBorder="1" applyAlignment="1">
      <alignment vertical="top"/>
    </xf>
    <xf numFmtId="38" fontId="0" fillId="0" borderId="0" xfId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38" fontId="0" fillId="0" borderId="0" xfId="1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24" xfId="0" applyFont="1" applyBorder="1">
      <alignment vertical="center"/>
    </xf>
    <xf numFmtId="0" fontId="5" fillId="0" borderId="24" xfId="0" applyFont="1" applyBorder="1">
      <alignment vertical="center"/>
    </xf>
    <xf numFmtId="38" fontId="0" fillId="0" borderId="26" xfId="1" applyFont="1" applyFill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8" fillId="0" borderId="24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28" xfId="0" applyFont="1" applyBorder="1">
      <alignment vertical="center"/>
    </xf>
    <xf numFmtId="0" fontId="4" fillId="0" borderId="28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0" fillId="0" borderId="26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8" fillId="0" borderId="26" xfId="1" applyFont="1" applyBorder="1" applyAlignment="1">
      <alignment horizontal="center" vertical="center"/>
    </xf>
    <xf numFmtId="38" fontId="8" fillId="0" borderId="28" xfId="1" applyFont="1" applyBorder="1" applyAlignment="1">
      <alignment horizontal="center" vertical="center"/>
    </xf>
    <xf numFmtId="38" fontId="0" fillId="0" borderId="31" xfId="1" applyFont="1" applyBorder="1" applyAlignment="1">
      <alignment horizontal="right" vertical="center"/>
    </xf>
    <xf numFmtId="38" fontId="8" fillId="0" borderId="30" xfId="1" applyFont="1" applyBorder="1" applyAlignment="1">
      <alignment horizontal="center" vertical="center"/>
    </xf>
    <xf numFmtId="0" fontId="5" fillId="0" borderId="32" xfId="0" applyFont="1" applyBorder="1">
      <alignment vertical="center"/>
    </xf>
    <xf numFmtId="38" fontId="0" fillId="0" borderId="33" xfId="1" applyFont="1" applyBorder="1" applyAlignment="1">
      <alignment horizontal="right" vertical="center"/>
    </xf>
    <xf numFmtId="38" fontId="0" fillId="0" borderId="34" xfId="1" applyFont="1" applyFill="1" applyBorder="1" applyAlignment="1">
      <alignment horizontal="right" vertical="center"/>
    </xf>
    <xf numFmtId="0" fontId="4" fillId="0" borderId="32" xfId="0" applyFont="1" applyBorder="1">
      <alignment vertical="center"/>
    </xf>
    <xf numFmtId="38" fontId="0" fillId="0" borderId="35" xfId="1" applyFont="1" applyFill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0" fontId="0" fillId="0" borderId="35" xfId="0" applyBorder="1">
      <alignment vertical="center"/>
    </xf>
    <xf numFmtId="0" fontId="4" fillId="0" borderId="35" xfId="0" applyFont="1" applyBorder="1">
      <alignment vertical="center"/>
    </xf>
    <xf numFmtId="0" fontId="9" fillId="0" borderId="0" xfId="0" applyFont="1">
      <alignment vertical="center"/>
    </xf>
    <xf numFmtId="38" fontId="10" fillId="0" borderId="0" xfId="0" applyNumberFormat="1" applyFont="1">
      <alignment vertical="center"/>
    </xf>
    <xf numFmtId="0" fontId="8" fillId="0" borderId="24" xfId="0" applyFont="1" applyBorder="1">
      <alignment vertical="center"/>
    </xf>
    <xf numFmtId="0" fontId="5" fillId="0" borderId="36" xfId="0" applyFont="1" applyBorder="1">
      <alignment vertical="center"/>
    </xf>
    <xf numFmtId="38" fontId="0" fillId="0" borderId="37" xfId="1" applyFont="1" applyBorder="1" applyAlignment="1">
      <alignment horizontal="right" vertical="center"/>
    </xf>
    <xf numFmtId="38" fontId="0" fillId="0" borderId="38" xfId="1" applyFont="1" applyFill="1" applyBorder="1" applyAlignment="1">
      <alignment horizontal="right" vertical="center"/>
    </xf>
    <xf numFmtId="0" fontId="4" fillId="0" borderId="36" xfId="0" applyFont="1" applyBorder="1">
      <alignment vertical="center"/>
    </xf>
    <xf numFmtId="38" fontId="0" fillId="0" borderId="39" xfId="1" applyFont="1" applyBorder="1" applyAlignment="1">
      <alignment horizontal="right"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38" fontId="8" fillId="0" borderId="40" xfId="1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0" fontId="0" fillId="0" borderId="13" xfId="0" applyBorder="1">
      <alignment vertical="center"/>
    </xf>
    <xf numFmtId="38" fontId="0" fillId="0" borderId="27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38" fontId="8" fillId="0" borderId="5" xfId="1" applyFont="1" applyBorder="1" applyAlignment="1">
      <alignment horizontal="center" vertical="center"/>
    </xf>
    <xf numFmtId="38" fontId="8" fillId="0" borderId="27" xfId="1" applyFont="1" applyBorder="1" applyAlignment="1">
      <alignment horizontal="center" vertical="center"/>
    </xf>
    <xf numFmtId="38" fontId="0" fillId="0" borderId="29" xfId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38" fontId="8" fillId="0" borderId="6" xfId="1" applyFont="1" applyBorder="1" applyAlignment="1">
      <alignment horizontal="center" vertical="center"/>
    </xf>
    <xf numFmtId="38" fontId="0" fillId="0" borderId="17" xfId="1" applyFont="1" applyFill="1" applyBorder="1" applyAlignment="1">
      <alignment horizontal="right" vertical="center"/>
    </xf>
    <xf numFmtId="38" fontId="0" fillId="0" borderId="25" xfId="1" applyFont="1" applyFill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8" fillId="0" borderId="14" xfId="0" applyFont="1" applyBorder="1" applyAlignment="1">
      <alignment horizontal="center" vertical="center"/>
    </xf>
    <xf numFmtId="0" fontId="5" fillId="0" borderId="35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176" fontId="5" fillId="0" borderId="41" xfId="0" applyNumberFormat="1" applyFont="1" applyBorder="1">
      <alignment vertical="center"/>
    </xf>
    <xf numFmtId="0" fontId="5" fillId="0" borderId="43" xfId="0" applyFont="1" applyBorder="1">
      <alignment vertical="center"/>
    </xf>
    <xf numFmtId="38" fontId="0" fillId="0" borderId="44" xfId="1" applyFont="1" applyBorder="1" applyAlignment="1">
      <alignment horizontal="right" vertical="center"/>
    </xf>
    <xf numFmtId="0" fontId="4" fillId="0" borderId="38" xfId="0" applyFont="1" applyBorder="1">
      <alignment vertical="center"/>
    </xf>
    <xf numFmtId="0" fontId="4" fillId="0" borderId="45" xfId="0" applyFont="1" applyBorder="1">
      <alignment vertical="center"/>
    </xf>
    <xf numFmtId="38" fontId="8" fillId="0" borderId="46" xfId="1" applyFont="1" applyBorder="1" applyAlignment="1">
      <alignment horizontal="center" vertical="center"/>
    </xf>
    <xf numFmtId="38" fontId="0" fillId="0" borderId="47" xfId="1" applyFont="1" applyFill="1" applyBorder="1" applyAlignment="1">
      <alignment horizontal="right" vertical="center"/>
    </xf>
    <xf numFmtId="38" fontId="0" fillId="0" borderId="44" xfId="1" applyFont="1" applyFill="1" applyBorder="1" applyAlignment="1">
      <alignment horizontal="right" vertical="center"/>
    </xf>
    <xf numFmtId="38" fontId="0" fillId="0" borderId="48" xfId="1" applyFont="1" applyFill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0" fontId="5" fillId="0" borderId="38" xfId="0" applyFont="1" applyBorder="1">
      <alignment vertical="center"/>
    </xf>
    <xf numFmtId="0" fontId="5" fillId="0" borderId="45" xfId="0" applyFont="1" applyBorder="1">
      <alignment vertical="center"/>
    </xf>
    <xf numFmtId="38" fontId="0" fillId="0" borderId="48" xfId="1" applyFont="1" applyBorder="1" applyAlignment="1">
      <alignment horizontal="right" vertical="center"/>
    </xf>
    <xf numFmtId="0" fontId="0" fillId="0" borderId="45" xfId="0" applyBorder="1">
      <alignment vertical="center"/>
    </xf>
    <xf numFmtId="38" fontId="0" fillId="0" borderId="47" xfId="1" applyFont="1" applyBorder="1" applyAlignment="1">
      <alignment horizontal="right" vertical="center"/>
    </xf>
    <xf numFmtId="38" fontId="0" fillId="0" borderId="50" xfId="1" applyFont="1" applyBorder="1" applyAlignment="1">
      <alignment horizontal="right" vertical="center"/>
    </xf>
    <xf numFmtId="38" fontId="11" fillId="0" borderId="50" xfId="1" applyFont="1" applyBorder="1" applyAlignment="1">
      <alignment vertical="center"/>
    </xf>
    <xf numFmtId="38" fontId="2" fillId="0" borderId="51" xfId="1" applyFont="1" applyBorder="1" applyAlignment="1">
      <alignment vertical="center"/>
    </xf>
    <xf numFmtId="0" fontId="5" fillId="0" borderId="41" xfId="0" applyFont="1" applyBorder="1">
      <alignment vertical="center"/>
    </xf>
    <xf numFmtId="38" fontId="0" fillId="0" borderId="18" xfId="1" applyFont="1" applyFill="1" applyBorder="1" applyAlignment="1">
      <alignment horizontal="right" vertical="center"/>
    </xf>
    <xf numFmtId="38" fontId="0" fillId="0" borderId="19" xfId="1" applyFont="1" applyFill="1" applyBorder="1" applyAlignment="1">
      <alignment horizontal="right" vertical="center"/>
    </xf>
    <xf numFmtId="0" fontId="5" fillId="0" borderId="18" xfId="0" applyFont="1" applyBorder="1">
      <alignment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2" xfId="1" applyFont="1" applyFill="1" applyBorder="1" applyAlignment="1">
      <alignment vertical="top"/>
    </xf>
    <xf numFmtId="0" fontId="0" fillId="0" borderId="13" xfId="0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0" fontId="0" fillId="0" borderId="10" xfId="0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30" xfId="1" applyFont="1" applyBorder="1" applyAlignment="1">
      <alignment horizontal="center" vertical="center"/>
    </xf>
    <xf numFmtId="0" fontId="8" fillId="0" borderId="24" xfId="0" applyFont="1" applyBorder="1" applyAlignment="1">
      <alignment vertical="center" shrinkToFit="1"/>
    </xf>
    <xf numFmtId="38" fontId="11" fillId="0" borderId="49" xfId="1" applyFont="1" applyBorder="1" applyAlignment="1">
      <alignment horizontal="left" vertical="center"/>
    </xf>
    <xf numFmtId="176" fontId="5" fillId="0" borderId="0" xfId="0" applyNumberFormat="1" applyFont="1">
      <alignment vertical="center"/>
    </xf>
    <xf numFmtId="176" fontId="0" fillId="0" borderId="0" xfId="0" applyNumberFormat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0" fillId="0" borderId="8" xfId="0" applyBorder="1">
      <alignment vertical="center"/>
    </xf>
    <xf numFmtId="0" fontId="4" fillId="0" borderId="41" xfId="0" applyFont="1" applyBorder="1">
      <alignment vertical="center"/>
    </xf>
    <xf numFmtId="0" fontId="0" fillId="0" borderId="41" xfId="0" applyBorder="1">
      <alignment vertical="center"/>
    </xf>
    <xf numFmtId="0" fontId="0" fillId="0" borderId="18" xfId="0" applyBorder="1">
      <alignment vertical="center"/>
    </xf>
    <xf numFmtId="38" fontId="0" fillId="0" borderId="31" xfId="1" applyFont="1" applyBorder="1" applyAlignment="1">
      <alignment horizontal="center" vertical="center"/>
    </xf>
    <xf numFmtId="38" fontId="0" fillId="0" borderId="60" xfId="1" applyFont="1" applyFill="1" applyBorder="1" applyAlignment="1">
      <alignment horizontal="right" vertical="center"/>
    </xf>
    <xf numFmtId="38" fontId="0" fillId="0" borderId="60" xfId="1" applyFont="1" applyBorder="1" applyAlignment="1">
      <alignment horizontal="right" vertical="center"/>
    </xf>
    <xf numFmtId="38" fontId="0" fillId="0" borderId="33" xfId="1" applyFont="1" applyBorder="1" applyAlignment="1">
      <alignment horizontal="center" vertical="center"/>
    </xf>
    <xf numFmtId="38" fontId="11" fillId="0" borderId="22" xfId="1" applyFont="1" applyBorder="1" applyAlignment="1">
      <alignment horizontal="left" vertical="center"/>
    </xf>
    <xf numFmtId="38" fontId="0" fillId="0" borderId="51" xfId="1" applyFont="1" applyBorder="1" applyAlignment="1">
      <alignment horizontal="right" vertical="center"/>
    </xf>
    <xf numFmtId="0" fontId="5" fillId="0" borderId="21" xfId="0" applyFont="1" applyBorder="1">
      <alignment vertical="center"/>
    </xf>
    <xf numFmtId="38" fontId="3" fillId="0" borderId="33" xfId="1" applyFont="1" applyBorder="1" applyAlignment="1">
      <alignment vertical="center"/>
    </xf>
    <xf numFmtId="38" fontId="11" fillId="0" borderId="33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0" fontId="8" fillId="0" borderId="41" xfId="0" applyFont="1" applyBorder="1">
      <alignment vertical="center"/>
    </xf>
    <xf numFmtId="38" fontId="2" fillId="0" borderId="19" xfId="1" applyFont="1" applyBorder="1" applyAlignment="1">
      <alignment vertical="center"/>
    </xf>
    <xf numFmtId="0" fontId="2" fillId="0" borderId="24" xfId="0" applyFont="1" applyBorder="1">
      <alignment vertical="center"/>
    </xf>
    <xf numFmtId="0" fontId="10" fillId="0" borderId="0" xfId="0" applyFont="1" applyAlignment="1">
      <alignment horizontal="left"/>
    </xf>
    <xf numFmtId="0" fontId="10" fillId="0" borderId="0" xfId="0" applyFont="1">
      <alignment vertical="center"/>
    </xf>
    <xf numFmtId="0" fontId="0" fillId="0" borderId="14" xfId="0" applyBorder="1" applyAlignment="1">
      <alignment horizontal="center" vertical="center"/>
    </xf>
    <xf numFmtId="38" fontId="0" fillId="0" borderId="51" xfId="1" applyFont="1" applyFill="1" applyBorder="1" applyAlignment="1">
      <alignment horizontal="right" vertical="center"/>
    </xf>
    <xf numFmtId="0" fontId="4" fillId="0" borderId="18" xfId="0" applyFont="1" applyBorder="1">
      <alignment vertical="center"/>
    </xf>
    <xf numFmtId="38" fontId="9" fillId="0" borderId="16" xfId="1" applyFont="1" applyBorder="1">
      <alignment vertical="center"/>
    </xf>
    <xf numFmtId="38" fontId="9" fillId="0" borderId="58" xfId="1" applyFont="1" applyBorder="1" applyAlignment="1">
      <alignment horizontal="right" vertical="center"/>
    </xf>
    <xf numFmtId="38" fontId="9" fillId="0" borderId="20" xfId="1" applyFont="1" applyFill="1" applyBorder="1" applyAlignment="1">
      <alignment horizontal="right" vertical="center"/>
    </xf>
    <xf numFmtId="38" fontId="9" fillId="0" borderId="17" xfId="1" applyFont="1" applyBorder="1">
      <alignment vertical="center"/>
    </xf>
    <xf numFmtId="38" fontId="9" fillId="0" borderId="59" xfId="1" applyFont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40" xfId="1" applyFont="1" applyBorder="1">
      <alignment vertical="center"/>
    </xf>
    <xf numFmtId="38" fontId="9" fillId="0" borderId="46" xfId="1" applyFont="1" applyBorder="1" applyAlignment="1">
      <alignment horizontal="right" vertical="center"/>
    </xf>
    <xf numFmtId="38" fontId="9" fillId="0" borderId="24" xfId="1" applyFont="1" applyBorder="1">
      <alignment vertical="center"/>
    </xf>
    <xf numFmtId="38" fontId="9" fillId="0" borderId="49" xfId="1" applyFont="1" applyBorder="1" applyAlignment="1">
      <alignment horizontal="right" vertical="center"/>
    </xf>
    <xf numFmtId="38" fontId="9" fillId="0" borderId="43" xfId="1" applyFont="1" applyFill="1" applyBorder="1" applyAlignment="1">
      <alignment horizontal="right" vertical="center"/>
    </xf>
    <xf numFmtId="38" fontId="9" fillId="0" borderId="26" xfId="1" applyFont="1" applyBorder="1">
      <alignment vertical="center"/>
    </xf>
    <xf numFmtId="38" fontId="9" fillId="0" borderId="45" xfId="1" applyFont="1" applyBorder="1" applyAlignment="1">
      <alignment horizontal="right" vertical="center"/>
    </xf>
    <xf numFmtId="38" fontId="9" fillId="0" borderId="26" xfId="1" applyFont="1" applyFill="1" applyBorder="1" applyAlignment="1">
      <alignment horizontal="right" vertical="center"/>
    </xf>
    <xf numFmtId="38" fontId="9" fillId="0" borderId="28" xfId="1" applyFont="1" applyBorder="1">
      <alignment vertical="center"/>
    </xf>
    <xf numFmtId="38" fontId="9" fillId="0" borderId="44" xfId="1" applyFont="1" applyBorder="1" applyAlignment="1">
      <alignment horizontal="right" vertical="center"/>
    </xf>
    <xf numFmtId="38" fontId="9" fillId="0" borderId="43" xfId="1" applyFont="1" applyBorder="1" applyAlignment="1">
      <alignment horizontal="right" vertical="center"/>
    </xf>
    <xf numFmtId="38" fontId="9" fillId="0" borderId="26" xfId="1" applyFont="1" applyBorder="1" applyAlignment="1">
      <alignment horizontal="right" vertical="center"/>
    </xf>
    <xf numFmtId="38" fontId="9" fillId="0" borderId="43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44" xfId="1" applyFont="1" applyBorder="1">
      <alignment vertical="center"/>
    </xf>
    <xf numFmtId="38" fontId="9" fillId="0" borderId="45" xfId="1" applyFont="1" applyBorder="1">
      <alignment vertical="center"/>
    </xf>
    <xf numFmtId="38" fontId="9" fillId="0" borderId="28" xfId="1" applyFont="1" applyBorder="1" applyAlignment="1">
      <alignment horizontal="right" vertical="center"/>
    </xf>
    <xf numFmtId="38" fontId="9" fillId="0" borderId="55" xfId="1" applyFont="1" applyFill="1" applyBorder="1" applyAlignment="1">
      <alignment horizontal="right" vertical="center"/>
    </xf>
    <xf numFmtId="38" fontId="9" fillId="0" borderId="55" xfId="1" applyFont="1" applyBorder="1" applyAlignment="1">
      <alignment horizontal="right" vertical="center"/>
    </xf>
    <xf numFmtId="38" fontId="9" fillId="0" borderId="48" xfId="1" applyFont="1" applyBorder="1" applyAlignment="1">
      <alignment horizontal="right" vertical="center"/>
    </xf>
    <xf numFmtId="38" fontId="9" fillId="0" borderId="54" xfId="1" applyFont="1" applyBorder="1" applyAlignment="1">
      <alignment horizontal="right" vertical="center"/>
    </xf>
    <xf numFmtId="38" fontId="9" fillId="0" borderId="57" xfId="1" applyFont="1" applyBorder="1" applyAlignment="1">
      <alignment horizontal="right" vertical="center"/>
    </xf>
    <xf numFmtId="38" fontId="9" fillId="0" borderId="35" xfId="1" applyFont="1" applyBorder="1" applyAlignment="1">
      <alignment horizontal="right" vertical="center"/>
    </xf>
    <xf numFmtId="38" fontId="9" fillId="0" borderId="34" xfId="1" applyFont="1" applyBorder="1" applyAlignment="1">
      <alignment horizontal="right" vertical="center"/>
    </xf>
    <xf numFmtId="38" fontId="9" fillId="0" borderId="52" xfId="1" applyFont="1" applyFill="1" applyBorder="1" applyAlignment="1">
      <alignment horizontal="right" vertical="center"/>
    </xf>
    <xf numFmtId="38" fontId="9" fillId="0" borderId="56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9" fillId="0" borderId="42" xfId="1" applyFont="1" applyBorder="1" applyAlignment="1">
      <alignment horizontal="right" vertical="center"/>
    </xf>
    <xf numFmtId="38" fontId="9" fillId="0" borderId="52" xfId="1" applyFont="1" applyBorder="1" applyAlignment="1">
      <alignment horizontal="right" vertical="center"/>
    </xf>
    <xf numFmtId="38" fontId="9" fillId="0" borderId="28" xfId="1" applyFont="1" applyFill="1" applyBorder="1" applyAlignment="1">
      <alignment horizontal="right" vertical="center"/>
    </xf>
    <xf numFmtId="38" fontId="9" fillId="0" borderId="20" xfId="1" applyFont="1" applyBorder="1" applyAlignment="1">
      <alignment horizontal="right" vertical="center"/>
    </xf>
    <xf numFmtId="38" fontId="9" fillId="0" borderId="40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35" xfId="1" applyFont="1" applyFill="1" applyBorder="1" applyAlignment="1">
      <alignment horizontal="right" vertical="center"/>
    </xf>
    <xf numFmtId="38" fontId="9" fillId="0" borderId="14" xfId="1" applyFont="1" applyFill="1" applyBorder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2" fillId="0" borderId="44" xfId="1" applyFont="1" applyBorder="1" applyAlignment="1">
      <alignment horizontal="left" vertical="center"/>
    </xf>
    <xf numFmtId="38" fontId="2" fillId="0" borderId="51" xfId="1" applyFont="1" applyBorder="1" applyAlignment="1">
      <alignment horizontal="left" vertical="center"/>
    </xf>
    <xf numFmtId="0" fontId="0" fillId="0" borderId="7" xfId="0" applyBorder="1">
      <alignment vertical="center"/>
    </xf>
    <xf numFmtId="176" fontId="0" fillId="0" borderId="41" xfId="0" applyNumberFormat="1" applyBorder="1">
      <alignment vertical="center"/>
    </xf>
    <xf numFmtId="0" fontId="9" fillId="0" borderId="5" xfId="0" applyFont="1" applyBorder="1">
      <alignment vertical="center"/>
    </xf>
    <xf numFmtId="38" fontId="9" fillId="0" borderId="0" xfId="0" applyNumberFormat="1" applyFont="1">
      <alignment vertical="center"/>
    </xf>
    <xf numFmtId="0" fontId="9" fillId="0" borderId="0" xfId="0" applyFont="1" applyAlignment="1">
      <alignment horizontal="left"/>
    </xf>
    <xf numFmtId="38" fontId="9" fillId="0" borderId="34" xfId="1" applyFont="1" applyFill="1" applyBorder="1" applyAlignment="1">
      <alignment horizontal="right" vertical="center"/>
    </xf>
    <xf numFmtId="38" fontId="9" fillId="0" borderId="46" xfId="1" applyFont="1" applyFill="1" applyBorder="1" applyAlignment="1">
      <alignment horizontal="right" vertical="center"/>
    </xf>
    <xf numFmtId="38" fontId="0" fillId="0" borderId="51" xfId="1" applyFont="1" applyBorder="1" applyAlignment="1">
      <alignment horizontal="center" vertical="center"/>
    </xf>
    <xf numFmtId="38" fontId="9" fillId="0" borderId="16" xfId="1" applyFont="1" applyBorder="1" applyAlignment="1">
      <alignment horizontal="right" vertical="center"/>
    </xf>
    <xf numFmtId="38" fontId="9" fillId="0" borderId="32" xfId="1" applyFont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0" fontId="4" fillId="3" borderId="16" xfId="0" applyFont="1" applyFill="1" applyBorder="1">
      <alignment vertical="center"/>
    </xf>
    <xf numFmtId="38" fontId="0" fillId="3" borderId="29" xfId="1" applyFont="1" applyFill="1" applyBorder="1" applyAlignment="1">
      <alignment horizontal="right" vertical="center"/>
    </xf>
    <xf numFmtId="38" fontId="0" fillId="3" borderId="17" xfId="1" applyFont="1" applyFill="1" applyBorder="1" applyAlignment="1">
      <alignment horizontal="right" vertical="center"/>
    </xf>
    <xf numFmtId="0" fontId="4" fillId="3" borderId="24" xfId="0" applyFont="1" applyFill="1" applyBorder="1">
      <alignment vertical="center"/>
    </xf>
    <xf numFmtId="38" fontId="0" fillId="3" borderId="30" xfId="1" applyFont="1" applyFill="1" applyBorder="1" applyAlignment="1">
      <alignment horizontal="right" vertical="center"/>
    </xf>
    <xf numFmtId="38" fontId="0" fillId="3" borderId="26" xfId="1" applyFont="1" applyFill="1" applyBorder="1" applyAlignment="1">
      <alignment horizontal="right" vertical="center"/>
    </xf>
    <xf numFmtId="38" fontId="0" fillId="3" borderId="28" xfId="1" applyFont="1" applyFill="1" applyBorder="1" applyAlignment="1">
      <alignment horizontal="right" vertical="center"/>
    </xf>
    <xf numFmtId="0" fontId="5" fillId="3" borderId="24" xfId="0" applyFont="1" applyFill="1" applyBorder="1">
      <alignment vertical="center"/>
    </xf>
    <xf numFmtId="0" fontId="0" fillId="3" borderId="24" xfId="0" applyFill="1" applyBorder="1">
      <alignment vertical="center"/>
    </xf>
    <xf numFmtId="0" fontId="5" fillId="3" borderId="41" xfId="0" applyFont="1" applyFill="1" applyBorder="1">
      <alignment vertical="center"/>
    </xf>
    <xf numFmtId="38" fontId="0" fillId="3" borderId="50" xfId="1" applyFont="1" applyFill="1" applyBorder="1" applyAlignment="1">
      <alignment horizontal="right" vertical="center"/>
    </xf>
    <xf numFmtId="38" fontId="0" fillId="3" borderId="18" xfId="1" applyFont="1" applyFill="1" applyBorder="1" applyAlignment="1">
      <alignment horizontal="right" vertical="center"/>
    </xf>
    <xf numFmtId="0" fontId="4" fillId="3" borderId="41" xfId="0" applyFont="1" applyFill="1" applyBorder="1">
      <alignment vertical="center"/>
    </xf>
    <xf numFmtId="38" fontId="0" fillId="3" borderId="19" xfId="1" applyFont="1" applyFill="1" applyBorder="1" applyAlignment="1">
      <alignment horizontal="right" vertical="center"/>
    </xf>
    <xf numFmtId="0" fontId="0" fillId="3" borderId="41" xfId="0" applyFill="1" applyBorder="1">
      <alignment vertical="center"/>
    </xf>
    <xf numFmtId="0" fontId="0" fillId="3" borderId="13" xfId="0" applyFill="1" applyBorder="1" applyAlignment="1">
      <alignment horizontal="center" vertical="center"/>
    </xf>
    <xf numFmtId="38" fontId="0" fillId="3" borderId="27" xfId="1" applyFont="1" applyFill="1" applyBorder="1" applyAlignment="1">
      <alignment horizontal="right" vertical="center"/>
    </xf>
    <xf numFmtId="38" fontId="0" fillId="3" borderId="14" xfId="1" applyFont="1" applyFill="1" applyBorder="1" applyAlignment="1">
      <alignment horizontal="right" vertical="center"/>
    </xf>
    <xf numFmtId="38" fontId="0" fillId="3" borderId="15" xfId="1" applyFont="1" applyFill="1" applyBorder="1" applyAlignment="1">
      <alignment horizontal="right" vertical="center"/>
    </xf>
    <xf numFmtId="0" fontId="5" fillId="3" borderId="23" xfId="0" applyFont="1" applyFill="1" applyBorder="1">
      <alignment vertical="center"/>
    </xf>
    <xf numFmtId="38" fontId="0" fillId="3" borderId="31" xfId="1" applyFont="1" applyFill="1" applyBorder="1" applyAlignment="1">
      <alignment horizontal="right" vertical="center"/>
    </xf>
    <xf numFmtId="38" fontId="0" fillId="3" borderId="25" xfId="1" applyFont="1" applyFill="1" applyBorder="1" applyAlignment="1">
      <alignment horizontal="right" vertical="center"/>
    </xf>
    <xf numFmtId="0" fontId="4" fillId="3" borderId="23" xfId="0" applyFont="1" applyFill="1" applyBorder="1">
      <alignment vertical="center"/>
    </xf>
    <xf numFmtId="0" fontId="0" fillId="3" borderId="23" xfId="0" applyFill="1" applyBorder="1">
      <alignment vertical="center"/>
    </xf>
    <xf numFmtId="38" fontId="0" fillId="3" borderId="0" xfId="1" applyFont="1" applyFill="1" applyBorder="1" applyAlignment="1">
      <alignment horizontal="right" vertical="center"/>
    </xf>
    <xf numFmtId="0" fontId="5" fillId="3" borderId="36" xfId="0" applyFont="1" applyFill="1" applyBorder="1">
      <alignment vertical="center"/>
    </xf>
    <xf numFmtId="38" fontId="0" fillId="3" borderId="37" xfId="1" applyFont="1" applyFill="1" applyBorder="1" applyAlignment="1">
      <alignment horizontal="right" vertical="center"/>
    </xf>
    <xf numFmtId="0" fontId="5" fillId="3" borderId="32" xfId="0" applyFont="1" applyFill="1" applyBorder="1">
      <alignment vertical="center"/>
    </xf>
    <xf numFmtId="38" fontId="0" fillId="3" borderId="33" xfId="1" applyFont="1" applyFill="1" applyBorder="1" applyAlignment="1">
      <alignment horizontal="right" vertical="center"/>
    </xf>
    <xf numFmtId="0" fontId="4" fillId="3" borderId="36" xfId="0" applyFont="1" applyFill="1" applyBorder="1">
      <alignment vertical="center"/>
    </xf>
    <xf numFmtId="38" fontId="0" fillId="3" borderId="39" xfId="1" applyFont="1" applyFill="1" applyBorder="1" applyAlignment="1">
      <alignment horizontal="right" vertical="center"/>
    </xf>
    <xf numFmtId="38" fontId="0" fillId="3" borderId="34" xfId="1" applyFont="1" applyFill="1" applyBorder="1" applyAlignment="1">
      <alignment horizontal="right" vertical="center"/>
    </xf>
    <xf numFmtId="0" fontId="4" fillId="3" borderId="32" xfId="0" applyFont="1" applyFill="1" applyBorder="1">
      <alignment vertical="center"/>
    </xf>
    <xf numFmtId="38" fontId="0" fillId="0" borderId="37" xfId="1" applyFont="1" applyFill="1" applyBorder="1" applyAlignment="1">
      <alignment horizontal="right" vertical="center"/>
    </xf>
    <xf numFmtId="38" fontId="0" fillId="0" borderId="15" xfId="1" applyFont="1" applyFill="1" applyBorder="1" applyAlignment="1">
      <alignment horizontal="right" vertical="center"/>
    </xf>
    <xf numFmtId="38" fontId="9" fillId="0" borderId="42" xfId="1" applyFont="1" applyFill="1" applyBorder="1" applyAlignment="1">
      <alignment horizontal="right" vertical="center"/>
    </xf>
    <xf numFmtId="38" fontId="0" fillId="0" borderId="0" xfId="1" applyFont="1" applyFill="1">
      <alignment vertical="center"/>
    </xf>
    <xf numFmtId="0" fontId="5" fillId="0" borderId="24" xfId="0" applyFont="1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38" fontId="9" fillId="3" borderId="39" xfId="1" applyFont="1" applyFill="1" applyBorder="1" applyAlignment="1">
      <alignment horizontal="right" vertical="center"/>
    </xf>
    <xf numFmtId="38" fontId="9" fillId="3" borderId="26" xfId="1" applyFont="1" applyFill="1" applyBorder="1" applyAlignment="1">
      <alignment horizontal="right" vertical="center"/>
    </xf>
    <xf numFmtId="38" fontId="9" fillId="3" borderId="51" xfId="1" applyFont="1" applyFill="1" applyBorder="1" applyAlignment="1">
      <alignment horizontal="right" vertical="center"/>
    </xf>
    <xf numFmtId="38" fontId="9" fillId="3" borderId="44" xfId="1" applyFont="1" applyFill="1" applyBorder="1" applyAlignment="1">
      <alignment horizontal="right" vertical="center"/>
    </xf>
    <xf numFmtId="38" fontId="9" fillId="3" borderId="34" xfId="1" applyFont="1" applyFill="1" applyBorder="1" applyAlignment="1">
      <alignment horizontal="right" vertical="center"/>
    </xf>
    <xf numFmtId="38" fontId="0" fillId="0" borderId="61" xfId="1" applyFont="1" applyFill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0" borderId="62" xfId="1" applyFont="1" applyBorder="1" applyAlignment="1">
      <alignment horizontal="right" vertical="center"/>
    </xf>
    <xf numFmtId="38" fontId="0" fillId="0" borderId="42" xfId="1" applyFont="1" applyBorder="1" applyAlignment="1">
      <alignment horizontal="center" vertical="center"/>
    </xf>
    <xf numFmtId="38" fontId="0" fillId="3" borderId="46" xfId="1" applyFont="1" applyFill="1" applyBorder="1" applyAlignment="1">
      <alignment horizontal="right" vertical="center"/>
    </xf>
    <xf numFmtId="38" fontId="0" fillId="3" borderId="44" xfId="1" applyFont="1" applyFill="1" applyBorder="1" applyAlignment="1">
      <alignment horizontal="right" vertical="center"/>
    </xf>
    <xf numFmtId="176" fontId="4" fillId="0" borderId="18" xfId="0" applyNumberFormat="1" applyFont="1" applyBorder="1">
      <alignment vertical="center"/>
    </xf>
    <xf numFmtId="38" fontId="4" fillId="0" borderId="7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top"/>
    </xf>
    <xf numFmtId="38" fontId="5" fillId="0" borderId="9" xfId="1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38" fontId="0" fillId="0" borderId="50" xfId="1" applyFont="1" applyBorder="1" applyAlignment="1">
      <alignment vertical="center"/>
    </xf>
    <xf numFmtId="38" fontId="0" fillId="0" borderId="30" xfId="1" applyFont="1" applyFill="1" applyBorder="1" applyAlignment="1">
      <alignment horizontal="right" vertical="center"/>
    </xf>
    <xf numFmtId="0" fontId="4" fillId="0" borderId="38" xfId="0" applyFont="1" applyBorder="1" applyAlignment="1">
      <alignment vertical="center" shrinkToFit="1"/>
    </xf>
    <xf numFmtId="0" fontId="4" fillId="0" borderId="45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4" fillId="3" borderId="43" xfId="0" applyFont="1" applyFill="1" applyBorder="1">
      <alignment vertical="center"/>
    </xf>
    <xf numFmtId="0" fontId="5" fillId="3" borderId="43" xfId="0" applyFont="1" applyFill="1" applyBorder="1">
      <alignment vertical="center"/>
    </xf>
    <xf numFmtId="0" fontId="4" fillId="3" borderId="36" xfId="0" applyFont="1" applyFill="1" applyBorder="1" applyAlignment="1">
      <alignment vertical="center" shrinkToFit="1"/>
    </xf>
    <xf numFmtId="0" fontId="0" fillId="3" borderId="32" xfId="0" applyFill="1" applyBorder="1">
      <alignment vertical="center"/>
    </xf>
    <xf numFmtId="0" fontId="5" fillId="0" borderId="55" xfId="0" applyFont="1" applyBorder="1">
      <alignment vertical="center"/>
    </xf>
    <xf numFmtId="0" fontId="8" fillId="0" borderId="30" xfId="0" applyFont="1" applyBorder="1" applyAlignment="1">
      <alignment horizontal="center" vertical="center"/>
    </xf>
    <xf numFmtId="0" fontId="8" fillId="3" borderId="23" xfId="0" applyFont="1" applyFill="1" applyBorder="1">
      <alignment vertical="center"/>
    </xf>
    <xf numFmtId="0" fontId="8" fillId="0" borderId="32" xfId="0" applyFont="1" applyBorder="1">
      <alignment vertical="center"/>
    </xf>
    <xf numFmtId="38" fontId="4" fillId="0" borderId="0" xfId="1" applyFont="1">
      <alignment vertical="center"/>
    </xf>
    <xf numFmtId="0" fontId="13" fillId="0" borderId="24" xfId="0" applyFont="1" applyBorder="1">
      <alignment vertical="center"/>
    </xf>
    <xf numFmtId="0" fontId="5" fillId="0" borderId="4" xfId="0" applyFont="1" applyBorder="1">
      <alignment vertical="center"/>
    </xf>
    <xf numFmtId="38" fontId="0" fillId="0" borderId="63" xfId="1" applyFont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/>
    </xf>
    <xf numFmtId="0" fontId="5" fillId="0" borderId="5" xfId="0" applyFont="1" applyBorder="1">
      <alignment vertical="center"/>
    </xf>
    <xf numFmtId="38" fontId="0" fillId="0" borderId="5" xfId="1" applyFont="1" applyBorder="1" applyAlignment="1">
      <alignment horizontal="right" vertical="center"/>
    </xf>
    <xf numFmtId="38" fontId="0" fillId="0" borderId="6" xfId="1" applyFont="1" applyBorder="1" applyAlignment="1">
      <alignment horizontal="right" vertical="center"/>
    </xf>
    <xf numFmtId="0" fontId="8" fillId="0" borderId="38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6" fontId="5" fillId="0" borderId="41" xfId="0" applyNumberFormat="1" applyFont="1" applyBorder="1" applyAlignment="1">
      <alignment horizontal="left" vertical="center"/>
    </xf>
    <xf numFmtId="176" fontId="5" fillId="0" borderId="18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24" xfId="2" applyBorder="1" applyAlignment="1">
      <alignment horizontal="distributed" vertical="center"/>
    </xf>
    <xf numFmtId="0" fontId="12" fillId="0" borderId="26" xfId="2" applyBorder="1" applyAlignment="1">
      <alignment horizontal="distributed" vertical="center"/>
    </xf>
    <xf numFmtId="0" fontId="0" fillId="2" borderId="8" xfId="0" applyFill="1" applyBorder="1" applyAlignment="1">
      <alignment horizontal="center" vertical="center"/>
    </xf>
    <xf numFmtId="0" fontId="12" fillId="0" borderId="0" xfId="2" applyAlignment="1">
      <alignment horizontal="distributed" vertical="center"/>
    </xf>
    <xf numFmtId="0" fontId="12" fillId="0" borderId="32" xfId="2" applyBorder="1" applyAlignment="1">
      <alignment horizontal="distributed" vertical="center"/>
    </xf>
    <xf numFmtId="0" fontId="12" fillId="0" borderId="34" xfId="2" applyBorder="1" applyAlignment="1">
      <alignment horizontal="distributed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0" fontId="10" fillId="0" borderId="13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32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0" fontId="12" fillId="0" borderId="16" xfId="2" applyBorder="1" applyAlignment="1">
      <alignment horizontal="distributed" vertical="center"/>
    </xf>
    <xf numFmtId="0" fontId="12" fillId="0" borderId="17" xfId="2" applyBorder="1" applyAlignment="1">
      <alignment horizontal="distributed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38" fontId="0" fillId="0" borderId="7" xfId="1" applyFont="1" applyBorder="1" applyAlignment="1">
      <alignment horizontal="left" vertical="top"/>
    </xf>
    <xf numFmtId="38" fontId="0" fillId="0" borderId="9" xfId="1" applyFont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38" fontId="0" fillId="0" borderId="7" xfId="1" applyFont="1" applyBorder="1" applyAlignment="1">
      <alignment horizontal="left" vertical="center"/>
    </xf>
    <xf numFmtId="38" fontId="0" fillId="0" borderId="4" xfId="1" applyFont="1" applyBorder="1" applyAlignment="1">
      <alignment horizontal="left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0" fillId="0" borderId="8" xfId="0" applyBorder="1" applyAlignment="1">
      <alignment horizontal="left" vertical="top"/>
    </xf>
    <xf numFmtId="0" fontId="9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38" fontId="4" fillId="0" borderId="7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38" fontId="4" fillId="0" borderId="7" xfId="1" applyFont="1" applyBorder="1" applyAlignment="1">
      <alignment horizontal="left" vertical="top"/>
    </xf>
    <xf numFmtId="38" fontId="5" fillId="0" borderId="9" xfId="1" applyFont="1" applyBorder="1" applyAlignment="1">
      <alignment horizontal="left" vertical="top"/>
    </xf>
    <xf numFmtId="0" fontId="0" fillId="2" borderId="2" xfId="0" applyFill="1" applyBorder="1" applyAlignment="1">
      <alignment horizontal="center" vertical="center"/>
    </xf>
    <xf numFmtId="38" fontId="0" fillId="0" borderId="0" xfId="1" applyFont="1" applyBorder="1" applyAlignment="1">
      <alignment horizontal="left" vertical="center"/>
    </xf>
    <xf numFmtId="38" fontId="0" fillId="0" borderId="8" xfId="1" applyFont="1" applyBorder="1" applyAlignment="1">
      <alignment horizontal="left" vertical="center"/>
    </xf>
    <xf numFmtId="38" fontId="11" fillId="0" borderId="54" xfId="1" applyFont="1" applyBorder="1" applyAlignment="1">
      <alignment horizontal="left" vertical="center"/>
    </xf>
    <xf numFmtId="38" fontId="2" fillId="0" borderId="34" xfId="1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8"/>
  <sheetViews>
    <sheetView showZeros="0" tabSelected="1" zoomScale="75" zoomScaleNormal="75" workbookViewId="0">
      <pane xSplit="3" topLeftCell="D1" activePane="topRight" state="frozen"/>
      <selection activeCell="B36" sqref="B36"/>
      <selection pane="topRight" activeCell="V31" sqref="V31"/>
    </sheetView>
  </sheetViews>
  <sheetFormatPr defaultRowHeight="13" x14ac:dyDescent="0.2"/>
  <cols>
    <col min="1" max="1" width="5.7265625" customWidth="1"/>
    <col min="2" max="2" width="6.7265625" style="1" customWidth="1"/>
    <col min="3" max="3" width="12.7265625" style="2" customWidth="1"/>
    <col min="4" max="15" width="11.7265625" style="2" customWidth="1"/>
    <col min="16" max="16" width="9" style="2"/>
  </cols>
  <sheetData>
    <row r="1" spans="1:16" ht="20.149999999999999" customHeight="1" x14ac:dyDescent="0.2">
      <c r="A1" s="300" t="s">
        <v>8</v>
      </c>
      <c r="B1" s="301"/>
      <c r="C1" s="129"/>
      <c r="D1" s="129"/>
      <c r="E1" s="260" t="s">
        <v>436</v>
      </c>
      <c r="F1" s="266"/>
      <c r="G1" s="267"/>
      <c r="H1" s="270" t="s">
        <v>437</v>
      </c>
      <c r="I1" s="271"/>
      <c r="J1" s="272"/>
      <c r="K1" s="7" t="s">
        <v>438</v>
      </c>
      <c r="L1" s="273" t="s">
        <v>439</v>
      </c>
      <c r="M1" s="272"/>
      <c r="N1" s="262" t="s">
        <v>440</v>
      </c>
      <c r="O1" s="263"/>
    </row>
    <row r="2" spans="1:16" ht="20.149999999999999" customHeight="1" x14ac:dyDescent="0.2">
      <c r="A2" s="302" t="s">
        <v>9</v>
      </c>
      <c r="B2" s="303"/>
      <c r="C2" s="259"/>
      <c r="D2" s="259"/>
      <c r="E2" s="261"/>
      <c r="F2" s="268"/>
      <c r="G2" s="269"/>
      <c r="H2" s="274"/>
      <c r="I2" s="275"/>
      <c r="J2" s="276" t="s">
        <v>441</v>
      </c>
      <c r="K2" s="247"/>
      <c r="L2" s="318">
        <f>O37</f>
        <v>0</v>
      </c>
      <c r="M2" s="319"/>
      <c r="N2" s="264"/>
      <c r="O2" s="265"/>
    </row>
    <row r="3" spans="1:16" ht="17.75" customHeight="1" x14ac:dyDescent="0.2">
      <c r="B3"/>
      <c r="C3" s="5"/>
      <c r="D3" s="5"/>
      <c r="E3"/>
      <c r="F3"/>
      <c r="G3"/>
      <c r="H3"/>
      <c r="I3"/>
      <c r="J3"/>
      <c r="K3"/>
      <c r="L3"/>
      <c r="M3"/>
      <c r="N3"/>
      <c r="O3"/>
    </row>
    <row r="4" spans="1:16" ht="17.75" customHeight="1" x14ac:dyDescent="0.2">
      <c r="A4" s="304" t="s">
        <v>354</v>
      </c>
      <c r="B4" s="308" t="s">
        <v>0</v>
      </c>
      <c r="C4" s="309"/>
      <c r="D4" s="306" t="s">
        <v>1</v>
      </c>
      <c r="E4" s="307"/>
      <c r="F4" s="306" t="s">
        <v>2</v>
      </c>
      <c r="G4" s="307"/>
      <c r="H4" s="314" t="s">
        <v>3</v>
      </c>
      <c r="I4" s="307"/>
      <c r="J4" s="306" t="s">
        <v>4</v>
      </c>
      <c r="K4" s="307"/>
      <c r="L4" s="306" t="s">
        <v>5</v>
      </c>
      <c r="M4" s="307"/>
      <c r="N4" s="314" t="s">
        <v>6</v>
      </c>
      <c r="O4" s="307"/>
      <c r="P4"/>
    </row>
    <row r="5" spans="1:16" ht="17.75" customHeight="1" x14ac:dyDescent="0.2">
      <c r="A5" s="305"/>
      <c r="B5" s="310"/>
      <c r="C5" s="311"/>
      <c r="D5" s="111" t="s">
        <v>387</v>
      </c>
      <c r="E5" s="112" t="s">
        <v>388</v>
      </c>
      <c r="F5" s="111" t="s">
        <v>387</v>
      </c>
      <c r="G5" s="112" t="s">
        <v>388</v>
      </c>
      <c r="H5" s="111" t="s">
        <v>387</v>
      </c>
      <c r="I5" s="112" t="s">
        <v>388</v>
      </c>
      <c r="J5" s="111" t="s">
        <v>387</v>
      </c>
      <c r="K5" s="112" t="s">
        <v>388</v>
      </c>
      <c r="L5" s="111" t="s">
        <v>387</v>
      </c>
      <c r="M5" s="112" t="s">
        <v>388</v>
      </c>
      <c r="N5" s="111" t="s">
        <v>387</v>
      </c>
      <c r="O5" s="205" t="s">
        <v>388</v>
      </c>
    </row>
    <row r="6" spans="1:16" ht="17.75" customHeight="1" x14ac:dyDescent="0.2">
      <c r="A6" s="115">
        <v>2</v>
      </c>
      <c r="B6" s="315" t="s">
        <v>355</v>
      </c>
      <c r="C6" s="315"/>
      <c r="D6" s="151">
        <f>岐阜市!B47</f>
        <v>64850</v>
      </c>
      <c r="E6" s="152">
        <f>岐阜市!C47</f>
        <v>0</v>
      </c>
      <c r="F6" s="153">
        <f>岐阜市!E47</f>
        <v>49550</v>
      </c>
      <c r="G6" s="154">
        <f>岐阜市!F47</f>
        <v>0</v>
      </c>
      <c r="H6" s="155">
        <f>岐阜市!H47</f>
        <v>0</v>
      </c>
      <c r="I6" s="156">
        <f>岐阜市!I47</f>
        <v>0</v>
      </c>
      <c r="J6" s="157">
        <f>岐阜市!K47</f>
        <v>0</v>
      </c>
      <c r="K6" s="158">
        <f>岐阜市!L47</f>
        <v>0</v>
      </c>
      <c r="L6" s="153">
        <f>岐阜市!N47</f>
        <v>4850</v>
      </c>
      <c r="M6" s="154">
        <f>岐阜市!O47</f>
        <v>0</v>
      </c>
      <c r="N6" s="155">
        <f>岐阜市!B3</f>
        <v>119250</v>
      </c>
      <c r="O6" s="248">
        <f>E6+G6+I6+K6+M6</f>
        <v>0</v>
      </c>
    </row>
    <row r="7" spans="1:16" ht="17.75" customHeight="1" x14ac:dyDescent="0.2">
      <c r="A7" s="116">
        <v>3</v>
      </c>
      <c r="B7" s="312" t="s">
        <v>356</v>
      </c>
      <c r="C7" s="313"/>
      <c r="D7" s="159">
        <f>各務原市他!B20</f>
        <v>13600</v>
      </c>
      <c r="E7" s="160">
        <f>各務原市他!C20</f>
        <v>0</v>
      </c>
      <c r="F7" s="161">
        <f>各務原市他!E20</f>
        <v>19600</v>
      </c>
      <c r="G7" s="162">
        <f>各務原市他!F20</f>
        <v>0</v>
      </c>
      <c r="H7" s="163">
        <f>各務原市他!H20</f>
        <v>0</v>
      </c>
      <c r="I7" s="164">
        <f>各務原市他!I20</f>
        <v>0</v>
      </c>
      <c r="J7" s="165">
        <f>各務原市他!K20</f>
        <v>700</v>
      </c>
      <c r="K7" s="166">
        <f>各務原市他!L20</f>
        <v>0</v>
      </c>
      <c r="L7" s="161">
        <f>各務原市他!N20</f>
        <v>1100</v>
      </c>
      <c r="M7" s="162">
        <f>各務原市他!O20</f>
        <v>0</v>
      </c>
      <c r="N7" s="163">
        <f>各務原市他!B4</f>
        <v>35000</v>
      </c>
      <c r="O7" s="249">
        <f t="shared" ref="O7:O34" si="0">E7+G7+I7+K7+M7</f>
        <v>0</v>
      </c>
    </row>
    <row r="8" spans="1:16" ht="17.75" customHeight="1" x14ac:dyDescent="0.2">
      <c r="A8" s="116">
        <v>5</v>
      </c>
      <c r="B8" s="312" t="s">
        <v>357</v>
      </c>
      <c r="C8" s="313"/>
      <c r="D8" s="159">
        <f>'大垣市他 '!B23</f>
        <v>22650</v>
      </c>
      <c r="E8" s="160">
        <f>'大垣市他 '!C23</f>
        <v>0</v>
      </c>
      <c r="F8" s="161">
        <f>'大垣市他 '!E23</f>
        <v>14900</v>
      </c>
      <c r="G8" s="162">
        <f>'大垣市他 '!F23</f>
        <v>0</v>
      </c>
      <c r="H8" s="163">
        <f>'大垣市他 '!H23</f>
        <v>1000</v>
      </c>
      <c r="I8" s="164">
        <f>'大垣市他 '!I23</f>
        <v>0</v>
      </c>
      <c r="J8" s="165"/>
      <c r="K8" s="166"/>
      <c r="L8" s="167">
        <f>'大垣市他 '!N23</f>
        <v>1550</v>
      </c>
      <c r="M8" s="162">
        <f>'大垣市他 '!O23</f>
        <v>0</v>
      </c>
      <c r="N8" s="163">
        <f>'大垣市他 '!B4</f>
        <v>40100</v>
      </c>
      <c r="O8" s="249">
        <f t="shared" si="0"/>
        <v>0</v>
      </c>
    </row>
    <row r="9" spans="1:16" ht="17.75" customHeight="1" x14ac:dyDescent="0.2">
      <c r="A9" s="116">
        <v>3</v>
      </c>
      <c r="B9" s="312" t="s">
        <v>358</v>
      </c>
      <c r="C9" s="313"/>
      <c r="D9" s="159">
        <f>各務原市他!B30</f>
        <v>4800</v>
      </c>
      <c r="E9" s="160">
        <f>各務原市他!C30</f>
        <v>0</v>
      </c>
      <c r="F9" s="161">
        <f>各務原市他!E30</f>
        <v>9600</v>
      </c>
      <c r="G9" s="162">
        <f>各務原市他!F30</f>
        <v>0</v>
      </c>
      <c r="H9" s="163">
        <f>各務原市他!H30</f>
        <v>0</v>
      </c>
      <c r="I9" s="164">
        <f>各務原市他!I30</f>
        <v>0</v>
      </c>
      <c r="J9" s="165"/>
      <c r="K9" s="166"/>
      <c r="L9" s="167">
        <f>各務原市他!N30</f>
        <v>600</v>
      </c>
      <c r="M9" s="162">
        <f>各務原市他!O30</f>
        <v>0</v>
      </c>
      <c r="N9" s="163">
        <f>各務原市他!B22</f>
        <v>15000</v>
      </c>
      <c r="O9" s="249">
        <f t="shared" si="0"/>
        <v>0</v>
      </c>
    </row>
    <row r="10" spans="1:16" ht="17.75" customHeight="1" x14ac:dyDescent="0.2">
      <c r="A10" s="116">
        <v>4</v>
      </c>
      <c r="B10" s="312" t="s">
        <v>359</v>
      </c>
      <c r="C10" s="313"/>
      <c r="D10" s="159">
        <f>瑞穂市他!B19</f>
        <v>8150</v>
      </c>
      <c r="E10" s="160">
        <f>瑞穂市他!C19</f>
        <v>0</v>
      </c>
      <c r="F10" s="161">
        <f>瑞穂市他!E19</f>
        <v>3650</v>
      </c>
      <c r="G10" s="162">
        <f>瑞穂市他!F19</f>
        <v>0</v>
      </c>
      <c r="H10" s="163"/>
      <c r="I10" s="164"/>
      <c r="J10" s="165"/>
      <c r="K10" s="166"/>
      <c r="L10" s="167">
        <f>瑞穂市他!N19</f>
        <v>500</v>
      </c>
      <c r="M10" s="162">
        <f>瑞穂市他!O19</f>
        <v>0</v>
      </c>
      <c r="N10" s="163">
        <f>瑞穂市他!B13</f>
        <v>12300</v>
      </c>
      <c r="O10" s="249">
        <f t="shared" si="0"/>
        <v>0</v>
      </c>
    </row>
    <row r="11" spans="1:16" ht="17.75" customHeight="1" x14ac:dyDescent="0.2">
      <c r="A11" s="116">
        <v>4</v>
      </c>
      <c r="B11" s="312" t="s">
        <v>360</v>
      </c>
      <c r="C11" s="313"/>
      <c r="D11" s="159">
        <f>瑞穂市他!B28</f>
        <v>5100</v>
      </c>
      <c r="E11" s="160">
        <f>瑞穂市他!C28</f>
        <v>0</v>
      </c>
      <c r="F11" s="161">
        <f>瑞穂市他!E28</f>
        <v>2100</v>
      </c>
      <c r="G11" s="162">
        <f>瑞穂市他!F28</f>
        <v>0</v>
      </c>
      <c r="H11" s="163"/>
      <c r="I11" s="164"/>
      <c r="J11" s="165"/>
      <c r="K11" s="166"/>
      <c r="L11" s="167"/>
      <c r="M11" s="162"/>
      <c r="N11" s="163">
        <f>瑞穂市他!B21</f>
        <v>7200</v>
      </c>
      <c r="O11" s="249">
        <f t="shared" si="0"/>
        <v>0</v>
      </c>
    </row>
    <row r="12" spans="1:16" ht="17.75" customHeight="1" x14ac:dyDescent="0.2">
      <c r="A12" s="116">
        <v>4</v>
      </c>
      <c r="B12" s="312" t="s">
        <v>361</v>
      </c>
      <c r="C12" s="313"/>
      <c r="D12" s="159">
        <f>瑞穂市他!B11</f>
        <v>4150</v>
      </c>
      <c r="E12" s="160">
        <f>瑞穂市他!C11</f>
        <v>0</v>
      </c>
      <c r="F12" s="161">
        <f>瑞穂市他!E11</f>
        <v>4350</v>
      </c>
      <c r="G12" s="162">
        <f>瑞穂市他!F11</f>
        <v>0</v>
      </c>
      <c r="H12" s="163"/>
      <c r="I12" s="164"/>
      <c r="J12" s="165"/>
      <c r="K12" s="166"/>
      <c r="L12" s="167">
        <f>瑞穂市他!N11</f>
        <v>100</v>
      </c>
      <c r="M12" s="162">
        <f>瑞穂市他!O11</f>
        <v>0</v>
      </c>
      <c r="N12" s="163">
        <f>瑞穂市他!B4</f>
        <v>8600</v>
      </c>
      <c r="O12" s="249">
        <f t="shared" si="0"/>
        <v>0</v>
      </c>
    </row>
    <row r="13" spans="1:16" ht="17.75" customHeight="1" x14ac:dyDescent="0.2">
      <c r="A13" s="116">
        <v>6</v>
      </c>
      <c r="B13" s="312" t="s">
        <v>362</v>
      </c>
      <c r="C13" s="313"/>
      <c r="D13" s="159">
        <f>安八郡他!B21</f>
        <v>2850</v>
      </c>
      <c r="E13" s="160">
        <f>安八郡他!C21</f>
        <v>0</v>
      </c>
      <c r="F13" s="161">
        <f>安八郡他!E21</f>
        <v>5000</v>
      </c>
      <c r="G13" s="162">
        <f>安八郡他!F21</f>
        <v>0</v>
      </c>
      <c r="H13" s="163"/>
      <c r="I13" s="164"/>
      <c r="J13" s="165"/>
      <c r="K13" s="166"/>
      <c r="L13" s="167">
        <f>安八郡他!N21</f>
        <v>350</v>
      </c>
      <c r="M13" s="162">
        <f>安八郡他!O21</f>
        <v>0</v>
      </c>
      <c r="N13" s="163">
        <f>安八郡他!B14</f>
        <v>8200</v>
      </c>
      <c r="O13" s="249">
        <f t="shared" si="0"/>
        <v>0</v>
      </c>
    </row>
    <row r="14" spans="1:16" ht="17.75" customHeight="1" x14ac:dyDescent="0.2">
      <c r="A14" s="116">
        <v>7</v>
      </c>
      <c r="B14" s="312" t="s">
        <v>363</v>
      </c>
      <c r="C14" s="313"/>
      <c r="D14" s="159">
        <f>関市他!B18</f>
        <v>11350</v>
      </c>
      <c r="E14" s="160">
        <f>関市他!C18</f>
        <v>0</v>
      </c>
      <c r="F14" s="161">
        <f>関市他!E18</f>
        <v>9550</v>
      </c>
      <c r="G14" s="162">
        <f>関市他!F18</f>
        <v>0</v>
      </c>
      <c r="H14" s="163">
        <f>関市他!H18</f>
        <v>0</v>
      </c>
      <c r="I14" s="164">
        <f>関市他!I18</f>
        <v>0</v>
      </c>
      <c r="J14" s="165"/>
      <c r="K14" s="166"/>
      <c r="L14" s="167">
        <f>関市他!N18</f>
        <v>550</v>
      </c>
      <c r="M14" s="162">
        <f>関市他!O18</f>
        <v>0</v>
      </c>
      <c r="N14" s="163">
        <f>関市他!B4</f>
        <v>21450</v>
      </c>
      <c r="O14" s="249">
        <f t="shared" si="0"/>
        <v>0</v>
      </c>
    </row>
    <row r="15" spans="1:16" ht="17.75" customHeight="1" x14ac:dyDescent="0.2">
      <c r="A15" s="116">
        <v>7</v>
      </c>
      <c r="B15" s="312" t="s">
        <v>364</v>
      </c>
      <c r="C15" s="313"/>
      <c r="D15" s="159">
        <f>関市他!B25</f>
        <v>2550</v>
      </c>
      <c r="E15" s="160">
        <f>関市他!C25</f>
        <v>0</v>
      </c>
      <c r="F15" s="161">
        <f>関市他!E25</f>
        <v>2950</v>
      </c>
      <c r="G15" s="162">
        <f>関市他!F25</f>
        <v>0</v>
      </c>
      <c r="H15" s="163"/>
      <c r="I15" s="164"/>
      <c r="J15" s="165"/>
      <c r="K15" s="166"/>
      <c r="L15" s="167"/>
      <c r="M15" s="162"/>
      <c r="N15" s="163">
        <f>関市他!B20</f>
        <v>5500</v>
      </c>
      <c r="O15" s="249">
        <f t="shared" si="0"/>
        <v>0</v>
      </c>
    </row>
    <row r="16" spans="1:16" ht="17.75" customHeight="1" x14ac:dyDescent="0.2">
      <c r="A16" s="116">
        <v>8</v>
      </c>
      <c r="B16" s="312" t="s">
        <v>365</v>
      </c>
      <c r="C16" s="313"/>
      <c r="D16" s="159">
        <f>美濃加茂市他!B11</f>
        <v>5350</v>
      </c>
      <c r="E16" s="160">
        <f>美濃加茂市他!C11</f>
        <v>0</v>
      </c>
      <c r="F16" s="161">
        <f>美濃加茂市他!E11</f>
        <v>4950</v>
      </c>
      <c r="G16" s="162">
        <f>美濃加茂市他!F11</f>
        <v>0</v>
      </c>
      <c r="H16" s="163"/>
      <c r="I16" s="168"/>
      <c r="J16" s="165"/>
      <c r="K16" s="166"/>
      <c r="L16" s="167">
        <f>美濃加茂市他!N11</f>
        <v>800</v>
      </c>
      <c r="M16" s="162">
        <f>美濃加茂市他!O11</f>
        <v>0</v>
      </c>
      <c r="N16" s="163">
        <f>美濃加茂市他!B4</f>
        <v>11100</v>
      </c>
      <c r="O16" s="249">
        <f t="shared" si="0"/>
        <v>0</v>
      </c>
    </row>
    <row r="17" spans="1:17" s="2" customFormat="1" ht="17.75" customHeight="1" x14ac:dyDescent="0.2">
      <c r="A17" s="117">
        <v>7</v>
      </c>
      <c r="B17" s="312" t="s">
        <v>366</v>
      </c>
      <c r="C17" s="313"/>
      <c r="D17" s="159">
        <f>関市他!B35</f>
        <v>3800</v>
      </c>
      <c r="E17" s="160">
        <f>関市他!C35</f>
        <v>0</v>
      </c>
      <c r="F17" s="161">
        <f>関市他!E35</f>
        <v>15800</v>
      </c>
      <c r="G17" s="162">
        <f>関市他!F35</f>
        <v>0</v>
      </c>
      <c r="H17" s="163"/>
      <c r="I17" s="168"/>
      <c r="J17" s="165"/>
      <c r="K17" s="166"/>
      <c r="L17" s="167">
        <f>関市他!N35</f>
        <v>1350</v>
      </c>
      <c r="M17" s="162">
        <f>関市他!O35</f>
        <v>0</v>
      </c>
      <c r="N17" s="163">
        <f>関市他!B27</f>
        <v>20950</v>
      </c>
      <c r="O17" s="249">
        <f t="shared" si="0"/>
        <v>0</v>
      </c>
      <c r="Q17"/>
    </row>
    <row r="18" spans="1:17" s="2" customFormat="1" ht="17.75" customHeight="1" x14ac:dyDescent="0.2">
      <c r="A18" s="117">
        <v>9</v>
      </c>
      <c r="B18" s="312" t="s">
        <v>367</v>
      </c>
      <c r="C18" s="313"/>
      <c r="D18" s="159">
        <f>瑞浪他!B12</f>
        <v>1700</v>
      </c>
      <c r="E18" s="160">
        <f>瑞浪他!C12</f>
        <v>0</v>
      </c>
      <c r="F18" s="167">
        <f>瑞浪他!E12</f>
        <v>6400</v>
      </c>
      <c r="G18" s="162">
        <f>瑞浪他!F12</f>
        <v>0</v>
      </c>
      <c r="H18" s="163"/>
      <c r="I18" s="168"/>
      <c r="J18" s="165">
        <f>瑞浪他!K12</f>
        <v>0</v>
      </c>
      <c r="K18" s="166">
        <f>瑞浪他!L12</f>
        <v>0</v>
      </c>
      <c r="L18" s="167">
        <f>瑞浪他!N12</f>
        <v>500</v>
      </c>
      <c r="M18" s="162">
        <f>瑞浪他!O12</f>
        <v>0</v>
      </c>
      <c r="N18" s="163">
        <f>瑞浪他!B4</f>
        <v>8600</v>
      </c>
      <c r="O18" s="249">
        <f t="shared" si="0"/>
        <v>0</v>
      </c>
      <c r="Q18"/>
    </row>
    <row r="19" spans="1:17" s="2" customFormat="1" ht="17.75" customHeight="1" x14ac:dyDescent="0.2">
      <c r="A19" s="117">
        <v>9</v>
      </c>
      <c r="B19" s="312" t="s">
        <v>368</v>
      </c>
      <c r="C19" s="313"/>
      <c r="D19" s="169">
        <f>瑞浪他!B38</f>
        <v>1750</v>
      </c>
      <c r="E19" s="170">
        <f>瑞浪他!C38</f>
        <v>0</v>
      </c>
      <c r="F19" s="161">
        <f>瑞浪他!E38</f>
        <v>10950</v>
      </c>
      <c r="G19" s="171">
        <f>瑞浪他!F38</f>
        <v>0</v>
      </c>
      <c r="H19" s="163"/>
      <c r="I19" s="166"/>
      <c r="J19" s="172"/>
      <c r="K19" s="160"/>
      <c r="L19" s="167">
        <f>瑞浪他!N38</f>
        <v>750</v>
      </c>
      <c r="M19" s="171">
        <f>瑞浪他!O38</f>
        <v>0</v>
      </c>
      <c r="N19" s="163">
        <f>瑞浪他!B29</f>
        <v>13450</v>
      </c>
      <c r="O19" s="249">
        <f t="shared" si="0"/>
        <v>0</v>
      </c>
      <c r="Q19"/>
    </row>
    <row r="20" spans="1:17" ht="17.75" customHeight="1" x14ac:dyDescent="0.2">
      <c r="A20" s="116">
        <v>9</v>
      </c>
      <c r="B20" s="312" t="s">
        <v>369</v>
      </c>
      <c r="C20" s="313"/>
      <c r="D20" s="167">
        <f>瑞浪他!B27</f>
        <v>3200</v>
      </c>
      <c r="E20" s="173">
        <f>瑞浪他!C27</f>
        <v>0</v>
      </c>
      <c r="F20" s="167">
        <f>瑞浪他!E27</f>
        <v>23850</v>
      </c>
      <c r="G20" s="168">
        <f>瑞浪他!F27</f>
        <v>0</v>
      </c>
      <c r="H20" s="163"/>
      <c r="I20" s="168"/>
      <c r="J20" s="173"/>
      <c r="K20" s="166"/>
      <c r="L20" s="167">
        <f>瑞浪他!N27</f>
        <v>1450</v>
      </c>
      <c r="M20" s="168">
        <f>瑞浪他!O27</f>
        <v>0</v>
      </c>
      <c r="N20" s="163">
        <f>瑞浪他!B14</f>
        <v>28500</v>
      </c>
      <c r="O20" s="249">
        <f t="shared" si="0"/>
        <v>0</v>
      </c>
      <c r="P20" s="3"/>
      <c r="Q20" s="1"/>
    </row>
    <row r="21" spans="1:17" s="2" customFormat="1" ht="17.75" customHeight="1" x14ac:dyDescent="0.2">
      <c r="A21" s="117">
        <v>10</v>
      </c>
      <c r="B21" s="312" t="s">
        <v>370</v>
      </c>
      <c r="C21" s="313"/>
      <c r="D21" s="167">
        <f>恵那市・中津川市!B17</f>
        <v>6100</v>
      </c>
      <c r="E21" s="173">
        <f>恵那市・中津川市!C17</f>
        <v>0</v>
      </c>
      <c r="F21" s="161">
        <f>恵那市・中津川市!E17</f>
        <v>6350</v>
      </c>
      <c r="G21" s="168">
        <f>恵那市・中津川市!F17</f>
        <v>0</v>
      </c>
      <c r="H21" s="163"/>
      <c r="I21" s="168"/>
      <c r="J21" s="173"/>
      <c r="K21" s="166"/>
      <c r="L21" s="167">
        <f>恵那市・中津川市!N17</f>
        <v>500</v>
      </c>
      <c r="M21" s="168">
        <f>恵那市・中津川市!O17</f>
        <v>0</v>
      </c>
      <c r="N21" s="163">
        <f>恵那市・中津川市!B4</f>
        <v>12950</v>
      </c>
      <c r="O21" s="249">
        <f t="shared" si="0"/>
        <v>0</v>
      </c>
      <c r="Q21"/>
    </row>
    <row r="22" spans="1:17" s="2" customFormat="1" ht="17.75" customHeight="1" x14ac:dyDescent="0.2">
      <c r="A22" s="117">
        <v>10</v>
      </c>
      <c r="B22" s="312" t="s">
        <v>371</v>
      </c>
      <c r="C22" s="313"/>
      <c r="D22" s="167">
        <f>恵那市・中津川市!B39</f>
        <v>9700</v>
      </c>
      <c r="E22" s="173">
        <f>恵那市・中津川市!C39</f>
        <v>0</v>
      </c>
      <c r="F22" s="161">
        <f>恵那市・中津川市!E39</f>
        <v>8300</v>
      </c>
      <c r="G22" s="168">
        <f>恵那市・中津川市!F39</f>
        <v>0</v>
      </c>
      <c r="H22" s="163"/>
      <c r="I22" s="168"/>
      <c r="J22" s="186"/>
      <c r="K22" s="166"/>
      <c r="L22" s="167">
        <f>恵那市・中津川市!N39</f>
        <v>1250</v>
      </c>
      <c r="M22" s="168">
        <f>恵那市・中津川市!O39</f>
        <v>0</v>
      </c>
      <c r="N22" s="163">
        <f>恵那市・中津川市!B19</f>
        <v>19250</v>
      </c>
      <c r="O22" s="249">
        <f t="shared" si="0"/>
        <v>0</v>
      </c>
      <c r="Q22"/>
    </row>
    <row r="23" spans="1:17" s="2" customFormat="1" ht="17.75" customHeight="1" x14ac:dyDescent="0.2">
      <c r="A23" s="117">
        <v>8</v>
      </c>
      <c r="B23" s="312" t="s">
        <v>372</v>
      </c>
      <c r="C23" s="313"/>
      <c r="D23" s="167">
        <f>美濃加茂市他!B41</f>
        <v>4200</v>
      </c>
      <c r="E23" s="173">
        <f>美濃加茂市他!C41</f>
        <v>0</v>
      </c>
      <c r="F23" s="161">
        <f>美濃加茂市他!E41</f>
        <v>5750</v>
      </c>
      <c r="G23" s="168">
        <f>美濃加茂市他!F41</f>
        <v>0</v>
      </c>
      <c r="H23" s="163"/>
      <c r="I23" s="168"/>
      <c r="J23" s="186"/>
      <c r="K23" s="166"/>
      <c r="L23" s="167">
        <f>美濃加茂市他!N41</f>
        <v>100</v>
      </c>
      <c r="M23" s="168">
        <f>美濃加茂市他!O41</f>
        <v>0</v>
      </c>
      <c r="N23" s="163">
        <f>美濃加茂市他!B32</f>
        <v>10050</v>
      </c>
      <c r="O23" s="249">
        <f t="shared" si="0"/>
        <v>0</v>
      </c>
      <c r="Q23"/>
    </row>
    <row r="24" spans="1:17" s="2" customFormat="1" ht="17.75" customHeight="1" x14ac:dyDescent="0.2">
      <c r="A24" s="117">
        <v>11</v>
      </c>
      <c r="B24" s="312" t="s">
        <v>373</v>
      </c>
      <c r="C24" s="313"/>
      <c r="D24" s="167">
        <f>高山市他!B20</f>
        <v>8150</v>
      </c>
      <c r="E24" s="173">
        <f>高山市他!C20</f>
        <v>0</v>
      </c>
      <c r="F24" s="161">
        <f>高山市他!E20</f>
        <v>12150</v>
      </c>
      <c r="G24" s="168">
        <f>高山市他!F20</f>
        <v>0</v>
      </c>
      <c r="H24" s="163">
        <f>高山市他!H20</f>
        <v>800</v>
      </c>
      <c r="I24" s="168">
        <f>高山市他!I20</f>
        <v>0</v>
      </c>
      <c r="J24" s="186">
        <f>高山市他!K20</f>
        <v>0</v>
      </c>
      <c r="K24" s="166">
        <f>高山市他!L20</f>
        <v>0</v>
      </c>
      <c r="L24" s="167">
        <f>高山市他!N20</f>
        <v>1000</v>
      </c>
      <c r="M24" s="168">
        <f>高山市他!O20</f>
        <v>0</v>
      </c>
      <c r="N24" s="163">
        <f>高山市他!B4</f>
        <v>22100</v>
      </c>
      <c r="O24" s="249">
        <f t="shared" si="0"/>
        <v>0</v>
      </c>
      <c r="Q24"/>
    </row>
    <row r="25" spans="1:17" s="2" customFormat="1" ht="17.75" customHeight="1" x14ac:dyDescent="0.2">
      <c r="A25" s="117">
        <v>11</v>
      </c>
      <c r="B25" s="312" t="s">
        <v>374</v>
      </c>
      <c r="C25" s="313"/>
      <c r="D25" s="167">
        <f>高山市他!B42</f>
        <v>5150</v>
      </c>
      <c r="E25" s="173">
        <f>高山市他!C42</f>
        <v>0</v>
      </c>
      <c r="F25" s="161">
        <f>高山市他!E42</f>
        <v>1700</v>
      </c>
      <c r="G25" s="168">
        <f>高山市他!F42</f>
        <v>0</v>
      </c>
      <c r="H25" s="163">
        <f>高山市他!H42</f>
        <v>0</v>
      </c>
      <c r="I25" s="168">
        <f>高山市他!I42</f>
        <v>0</v>
      </c>
      <c r="J25" s="186">
        <f>高山市他!K42</f>
        <v>0</v>
      </c>
      <c r="K25" s="166">
        <f>高山市他!L42</f>
        <v>0</v>
      </c>
      <c r="L25" s="167">
        <f>高山市他!N42</f>
        <v>250</v>
      </c>
      <c r="M25" s="168">
        <f>高山市他!O42</f>
        <v>0</v>
      </c>
      <c r="N25" s="163">
        <f>高山市他!B32</f>
        <v>7100</v>
      </c>
      <c r="O25" s="249">
        <f t="shared" si="0"/>
        <v>0</v>
      </c>
      <c r="Q25"/>
    </row>
    <row r="26" spans="1:17" s="2" customFormat="1" ht="17.75" customHeight="1" x14ac:dyDescent="0.2">
      <c r="A26" s="118">
        <v>11</v>
      </c>
      <c r="B26" s="316" t="s">
        <v>375</v>
      </c>
      <c r="C26" s="317"/>
      <c r="D26" s="175">
        <f>高山市他!B31</f>
        <v>7350</v>
      </c>
      <c r="E26" s="179">
        <f>高山市他!C31</f>
        <v>0</v>
      </c>
      <c r="F26" s="174">
        <f>高山市他!E31</f>
        <v>1400</v>
      </c>
      <c r="G26" s="180">
        <f>高山市他!F31</f>
        <v>0</v>
      </c>
      <c r="H26" s="178"/>
      <c r="I26" s="180"/>
      <c r="J26" s="190"/>
      <c r="K26" s="176"/>
      <c r="L26" s="175">
        <f>高山市他!N31</f>
        <v>650</v>
      </c>
      <c r="M26" s="180">
        <f>高山市他!O31</f>
        <v>0</v>
      </c>
      <c r="N26" s="178">
        <f>高山市他!B21</f>
        <v>9400</v>
      </c>
      <c r="O26" s="250">
        <f t="shared" si="0"/>
        <v>0</v>
      </c>
      <c r="Q26"/>
    </row>
    <row r="27" spans="1:17" s="2" customFormat="1" ht="17.75" customHeight="1" x14ac:dyDescent="0.2">
      <c r="A27" s="192">
        <v>3</v>
      </c>
      <c r="B27" s="326" t="s">
        <v>376</v>
      </c>
      <c r="C27" s="327"/>
      <c r="D27" s="187">
        <f>各務原市他!B39</f>
        <v>1650</v>
      </c>
      <c r="E27" s="188">
        <f>各務原市他!C39</f>
        <v>0</v>
      </c>
      <c r="F27" s="187">
        <f>各務原市他!E39</f>
        <v>5550</v>
      </c>
      <c r="G27" s="189">
        <f>各務原市他!F39</f>
        <v>0</v>
      </c>
      <c r="H27" s="155">
        <f>各務原市他!H39</f>
        <v>0</v>
      </c>
      <c r="I27" s="189">
        <f>各務原市他!I39</f>
        <v>0</v>
      </c>
      <c r="J27" s="188"/>
      <c r="K27" s="158"/>
      <c r="L27" s="187">
        <f>各務原市他!N39</f>
        <v>900</v>
      </c>
      <c r="M27" s="189">
        <f>各務原市他!O39</f>
        <v>0</v>
      </c>
      <c r="N27" s="155">
        <f>各務原市他!B32</f>
        <v>8100</v>
      </c>
      <c r="O27" s="248">
        <f t="shared" si="0"/>
        <v>0</v>
      </c>
      <c r="Q27"/>
    </row>
    <row r="28" spans="1:17" s="2" customFormat="1" ht="17.75" customHeight="1" x14ac:dyDescent="0.2">
      <c r="A28" s="117">
        <v>4</v>
      </c>
      <c r="B28" s="312" t="s">
        <v>377</v>
      </c>
      <c r="C28" s="313"/>
      <c r="D28" s="167">
        <f>瑞穂市他!B38</f>
        <v>1650</v>
      </c>
      <c r="E28" s="173">
        <f>瑞穂市他!C38</f>
        <v>0</v>
      </c>
      <c r="F28" s="161">
        <f>瑞穂市他!E38</f>
        <v>3000</v>
      </c>
      <c r="G28" s="168">
        <f>瑞穂市他!F38</f>
        <v>0</v>
      </c>
      <c r="H28" s="173">
        <f>瑞穂市他!H38</f>
        <v>0</v>
      </c>
      <c r="I28" s="166">
        <f>瑞穂市他!I38</f>
        <v>0</v>
      </c>
      <c r="J28" s="173"/>
      <c r="K28" s="166"/>
      <c r="L28" s="167">
        <f>瑞穂市他!N38</f>
        <v>400</v>
      </c>
      <c r="M28" s="168">
        <f>瑞穂市他!O38</f>
        <v>0</v>
      </c>
      <c r="N28" s="173">
        <f>瑞穂市他!B30</f>
        <v>5050</v>
      </c>
      <c r="O28" s="251">
        <f t="shared" si="0"/>
        <v>0</v>
      </c>
      <c r="Q28"/>
    </row>
    <row r="29" spans="1:17" ht="17.75" customHeight="1" x14ac:dyDescent="0.2">
      <c r="A29" s="116">
        <v>5</v>
      </c>
      <c r="B29" s="312" t="s">
        <v>378</v>
      </c>
      <c r="C29" s="313"/>
      <c r="D29" s="167">
        <f>'大垣市他 '!B37</f>
        <v>9250</v>
      </c>
      <c r="E29" s="173">
        <f>'大垣市他 '!C37</f>
        <v>0</v>
      </c>
      <c r="F29" s="167">
        <f>'大垣市他 '!E37</f>
        <v>6100</v>
      </c>
      <c r="G29" s="168">
        <f>'大垣市他 '!F37</f>
        <v>0</v>
      </c>
      <c r="H29" s="163"/>
      <c r="I29" s="168"/>
      <c r="J29" s="173"/>
      <c r="K29" s="166"/>
      <c r="L29" s="167">
        <f>'大垣市他 '!N37</f>
        <v>400</v>
      </c>
      <c r="M29" s="168">
        <f>'大垣市他 '!O37</f>
        <v>0</v>
      </c>
      <c r="N29" s="163">
        <f>'大垣市他 '!B25</f>
        <v>15750</v>
      </c>
      <c r="O29" s="249">
        <f t="shared" si="0"/>
        <v>0</v>
      </c>
      <c r="P29" s="3"/>
      <c r="Q29" s="1"/>
    </row>
    <row r="30" spans="1:17" s="2" customFormat="1" ht="17.75" customHeight="1" x14ac:dyDescent="0.2">
      <c r="A30" s="117">
        <v>6</v>
      </c>
      <c r="B30" s="312" t="s">
        <v>379</v>
      </c>
      <c r="C30" s="313"/>
      <c r="D30" s="167">
        <f>安八郡他!B12</f>
        <v>8950</v>
      </c>
      <c r="E30" s="173">
        <f>安八郡他!C12</f>
        <v>0</v>
      </c>
      <c r="F30" s="161"/>
      <c r="G30" s="168"/>
      <c r="H30" s="163"/>
      <c r="I30" s="168"/>
      <c r="J30" s="186"/>
      <c r="K30" s="166"/>
      <c r="L30" s="167">
        <f>安八郡他!N12</f>
        <v>250</v>
      </c>
      <c r="M30" s="168">
        <f>安八郡他!O12</f>
        <v>0</v>
      </c>
      <c r="N30" s="163">
        <f>安八郡他!B4</f>
        <v>9200</v>
      </c>
      <c r="O30" s="249">
        <f t="shared" si="0"/>
        <v>0</v>
      </c>
      <c r="Q30"/>
    </row>
    <row r="31" spans="1:17" s="2" customFormat="1" ht="17.75" customHeight="1" x14ac:dyDescent="0.2">
      <c r="A31" s="117">
        <v>6</v>
      </c>
      <c r="B31" s="312" t="s">
        <v>380</v>
      </c>
      <c r="C31" s="313"/>
      <c r="D31" s="167">
        <f>安八郡他!B30</f>
        <v>2600</v>
      </c>
      <c r="E31" s="173">
        <f>安八郡他!C30</f>
        <v>0</v>
      </c>
      <c r="F31" s="161">
        <f>安八郡他!E30</f>
        <v>4250</v>
      </c>
      <c r="G31" s="168">
        <f>安八郡他!F30</f>
        <v>0</v>
      </c>
      <c r="H31" s="163">
        <f>安八郡他!H30</f>
        <v>0</v>
      </c>
      <c r="I31" s="168">
        <f>安八郡他!I30</f>
        <v>0</v>
      </c>
      <c r="J31" s="186"/>
      <c r="K31" s="166"/>
      <c r="L31" s="167"/>
      <c r="M31" s="168"/>
      <c r="N31" s="163">
        <f>安八郡他!B23</f>
        <v>6850</v>
      </c>
      <c r="O31" s="249">
        <f t="shared" si="0"/>
        <v>0</v>
      </c>
      <c r="Q31"/>
    </row>
    <row r="32" spans="1:17" s="2" customFormat="1" ht="17.75" customHeight="1" x14ac:dyDescent="0.2">
      <c r="A32" s="117">
        <v>6</v>
      </c>
      <c r="B32" s="312" t="s">
        <v>381</v>
      </c>
      <c r="C32" s="313"/>
      <c r="D32" s="167">
        <f>安八郡他!B39</f>
        <v>4750</v>
      </c>
      <c r="E32" s="173">
        <f>安八郡他!C39</f>
        <v>0</v>
      </c>
      <c r="F32" s="161">
        <f>安八郡他!E39</f>
        <v>4400</v>
      </c>
      <c r="G32" s="168">
        <f>安八郡他!F39</f>
        <v>0</v>
      </c>
      <c r="H32" s="163"/>
      <c r="I32" s="168"/>
      <c r="J32" s="186">
        <f>安八郡他!K39</f>
        <v>0</v>
      </c>
      <c r="K32" s="166">
        <f>安八郡他!L39</f>
        <v>0</v>
      </c>
      <c r="L32" s="167">
        <f>安八郡他!N39</f>
        <v>250</v>
      </c>
      <c r="M32" s="168">
        <f>安八郡他!O39</f>
        <v>0</v>
      </c>
      <c r="N32" s="163">
        <f>安八郡他!B32</f>
        <v>9400</v>
      </c>
      <c r="O32" s="249">
        <f t="shared" si="0"/>
        <v>0</v>
      </c>
      <c r="Q32"/>
    </row>
    <row r="33" spans="1:17" s="2" customFormat="1" ht="17.75" customHeight="1" x14ac:dyDescent="0.2">
      <c r="A33" s="117">
        <v>7</v>
      </c>
      <c r="B33" s="312" t="s">
        <v>382</v>
      </c>
      <c r="C33" s="313"/>
      <c r="D33" s="167">
        <f>関市他!B40</f>
        <v>0</v>
      </c>
      <c r="E33" s="173">
        <f>関市他!C40</f>
        <v>0</v>
      </c>
      <c r="F33" s="167">
        <f>関市他!E40</f>
        <v>2450</v>
      </c>
      <c r="G33" s="168">
        <f>関市他!F40</f>
        <v>0</v>
      </c>
      <c r="H33" s="163"/>
      <c r="I33" s="168"/>
      <c r="J33" s="173"/>
      <c r="K33" s="166"/>
      <c r="L33" s="167"/>
      <c r="M33" s="168"/>
      <c r="N33" s="163">
        <f>関市他!B37</f>
        <v>2450</v>
      </c>
      <c r="O33" s="249">
        <f t="shared" si="0"/>
        <v>0</v>
      </c>
      <c r="Q33"/>
    </row>
    <row r="34" spans="1:17" s="2" customFormat="1" ht="17.75" customHeight="1" x14ac:dyDescent="0.2">
      <c r="A34" s="118">
        <v>8</v>
      </c>
      <c r="B34" s="316" t="s">
        <v>383</v>
      </c>
      <c r="C34" s="317"/>
      <c r="D34" s="175">
        <f>美濃加茂市他!B30</f>
        <v>5000</v>
      </c>
      <c r="E34" s="179">
        <f>美濃加茂市他!C30</f>
        <v>0</v>
      </c>
      <c r="F34" s="174">
        <f>美濃加茂市他!E30</f>
        <v>8300</v>
      </c>
      <c r="G34" s="180">
        <f>美濃加茂市他!F30</f>
        <v>0</v>
      </c>
      <c r="H34" s="175"/>
      <c r="I34" s="176"/>
      <c r="J34" s="178"/>
      <c r="K34" s="177"/>
      <c r="L34" s="175">
        <f>美濃加茂市他!N30</f>
        <v>150</v>
      </c>
      <c r="M34" s="176">
        <f>美濃加茂市他!O30</f>
        <v>0</v>
      </c>
      <c r="N34" s="178">
        <f>美濃加茂市他!B13</f>
        <v>13450</v>
      </c>
      <c r="O34" s="252">
        <f t="shared" si="0"/>
        <v>0</v>
      </c>
      <c r="Q34"/>
    </row>
    <row r="35" spans="1:17" ht="17.75" customHeight="1" x14ac:dyDescent="0.2">
      <c r="A35" s="114"/>
      <c r="B35" s="322" t="s">
        <v>384</v>
      </c>
      <c r="C35" s="323"/>
      <c r="D35" s="206">
        <f t="shared" ref="D35:O35" si="1">SUM(D6:D26)</f>
        <v>196500</v>
      </c>
      <c r="E35" s="158">
        <f>SUM(E6:E26)</f>
        <v>0</v>
      </c>
      <c r="F35" s="187">
        <f t="shared" si="1"/>
        <v>218850</v>
      </c>
      <c r="G35" s="189">
        <f t="shared" si="1"/>
        <v>0</v>
      </c>
      <c r="H35" s="155">
        <f t="shared" si="1"/>
        <v>1800</v>
      </c>
      <c r="I35" s="189">
        <f t="shared" si="1"/>
        <v>0</v>
      </c>
      <c r="J35" s="188">
        <f t="shared" si="1"/>
        <v>700</v>
      </c>
      <c r="K35" s="158">
        <f t="shared" si="1"/>
        <v>0</v>
      </c>
      <c r="L35" s="187">
        <f t="shared" si="1"/>
        <v>18200</v>
      </c>
      <c r="M35" s="189">
        <f t="shared" si="1"/>
        <v>0</v>
      </c>
      <c r="N35" s="155">
        <f>SUM(N6:N26)</f>
        <v>436050</v>
      </c>
      <c r="O35" s="204">
        <f t="shared" si="1"/>
        <v>0</v>
      </c>
      <c r="P35" s="3"/>
      <c r="Q35" s="1"/>
    </row>
    <row r="36" spans="1:17" s="2" customFormat="1" ht="17.75" customHeight="1" x14ac:dyDescent="0.2">
      <c r="A36" s="113"/>
      <c r="B36" s="324" t="s">
        <v>385</v>
      </c>
      <c r="C36" s="325"/>
      <c r="D36" s="207">
        <f t="shared" ref="D36:O36" si="2">SUM(D27:D34)</f>
        <v>33850</v>
      </c>
      <c r="E36" s="176">
        <f>SUM(E27:E34)</f>
        <v>0</v>
      </c>
      <c r="F36" s="174">
        <f t="shared" si="2"/>
        <v>34050</v>
      </c>
      <c r="G36" s="180">
        <f t="shared" si="2"/>
        <v>0</v>
      </c>
      <c r="H36" s="178">
        <f t="shared" si="2"/>
        <v>0</v>
      </c>
      <c r="I36" s="180">
        <f t="shared" si="2"/>
        <v>0</v>
      </c>
      <c r="J36" s="190">
        <f t="shared" si="2"/>
        <v>0</v>
      </c>
      <c r="K36" s="176">
        <f t="shared" si="2"/>
        <v>0</v>
      </c>
      <c r="L36" s="175">
        <f t="shared" si="2"/>
        <v>2350</v>
      </c>
      <c r="M36" s="180">
        <f t="shared" si="2"/>
        <v>0</v>
      </c>
      <c r="N36" s="178">
        <f>SUM(N27:N34)</f>
        <v>70250</v>
      </c>
      <c r="O36" s="203">
        <f t="shared" si="2"/>
        <v>0</v>
      </c>
      <c r="Q36"/>
    </row>
    <row r="37" spans="1:17" s="2" customFormat="1" ht="17.75" customHeight="1" x14ac:dyDescent="0.2">
      <c r="A37" s="119"/>
      <c r="B37" s="320" t="s">
        <v>386</v>
      </c>
      <c r="C37" s="321"/>
      <c r="D37" s="208">
        <f t="shared" ref="D37:O37" si="3">D35+D36</f>
        <v>230350</v>
      </c>
      <c r="E37" s="184">
        <f>E35+E36</f>
        <v>0</v>
      </c>
      <c r="F37" s="181">
        <f t="shared" si="3"/>
        <v>252900</v>
      </c>
      <c r="G37" s="183">
        <f>G35+G36</f>
        <v>0</v>
      </c>
      <c r="H37" s="182">
        <f t="shared" si="3"/>
        <v>1800</v>
      </c>
      <c r="I37" s="183">
        <f>I35+I36</f>
        <v>0</v>
      </c>
      <c r="J37" s="191">
        <f t="shared" si="3"/>
        <v>700</v>
      </c>
      <c r="K37" s="184">
        <f>K35+K36</f>
        <v>0</v>
      </c>
      <c r="L37" s="185">
        <f t="shared" si="3"/>
        <v>20550</v>
      </c>
      <c r="M37" s="183">
        <f>M35+M36</f>
        <v>0</v>
      </c>
      <c r="N37" s="182">
        <f>N35+N36</f>
        <v>506300</v>
      </c>
      <c r="O37" s="244">
        <f t="shared" si="3"/>
        <v>0</v>
      </c>
      <c r="Q37"/>
    </row>
    <row r="38" spans="1:17" s="2" customFormat="1" x14ac:dyDescent="0.2">
      <c r="B38" s="1"/>
      <c r="E38" s="4"/>
      <c r="Q38"/>
    </row>
  </sheetData>
  <mergeCells count="43">
    <mergeCell ref="L2:M2"/>
    <mergeCell ref="B37:C37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F4:G4"/>
    <mergeCell ref="H4:I4"/>
    <mergeCell ref="J4:K4"/>
    <mergeCell ref="N4:O4"/>
    <mergeCell ref="B6:C6"/>
    <mergeCell ref="L4:M4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:B1"/>
    <mergeCell ref="A2:B2"/>
    <mergeCell ref="A4:A5"/>
    <mergeCell ref="D4:E4"/>
    <mergeCell ref="B4:C5"/>
  </mergeCells>
  <phoneticPr fontId="1"/>
  <hyperlinks>
    <hyperlink ref="B6:C6" location="岐阜市!A1" display="岐阜市" xr:uid="{00000000-0004-0000-0000-000000000000}"/>
    <hyperlink ref="B7:C7" location="各務原市他!A1" display="各務原市" xr:uid="{00000000-0004-0000-0000-000001000000}"/>
    <hyperlink ref="B8:C8" location="'大垣市他 '!A1" display="大垣市" xr:uid="{00000000-0004-0000-0000-000002000000}"/>
    <hyperlink ref="B9:C9" location="各務原市他!A1" display="羽島市" xr:uid="{00000000-0004-0000-0000-000003000000}"/>
    <hyperlink ref="B10:C10" location="瑞穂市他!A1" display="瑞穂市" xr:uid="{00000000-0004-0000-0000-000004000000}"/>
    <hyperlink ref="B11:C11" location="瑞穂市他!A1" display="本巣市" xr:uid="{00000000-0004-0000-0000-000005000000}"/>
    <hyperlink ref="B12:C12" location="瑞穂市他!A1" display="山県市" xr:uid="{00000000-0004-0000-0000-000006000000}"/>
    <hyperlink ref="B13:C13" location="安八郡他!A1" display="海津市" xr:uid="{00000000-0004-0000-0000-000007000000}"/>
    <hyperlink ref="B14:C14" location="関市他!A1" display="関市" xr:uid="{00000000-0004-0000-0000-000008000000}"/>
    <hyperlink ref="B15:C15" location="関市他!A1" display="美濃市" xr:uid="{00000000-0004-0000-0000-000009000000}"/>
    <hyperlink ref="B16:C16" location="美濃加茂市他!A1" display="美濃加茂市" xr:uid="{00000000-0004-0000-0000-00000A000000}"/>
    <hyperlink ref="B17:C17" location="関市他!A1" display="可児市" xr:uid="{00000000-0004-0000-0000-00000B000000}"/>
    <hyperlink ref="B18:C18" location="瑞浪他!A1" display="瑞浪市" xr:uid="{00000000-0004-0000-0000-00000C000000}"/>
    <hyperlink ref="B19:C19" location="瑞浪他!A1" display="土岐市" xr:uid="{00000000-0004-0000-0000-00000D000000}"/>
    <hyperlink ref="B20:C20" location="瑞浪他!A1" display="多治見市" xr:uid="{00000000-0004-0000-0000-00000E000000}"/>
    <hyperlink ref="B21:C21" location="恵那市・中津川市!A1" display="恵那市" xr:uid="{00000000-0004-0000-0000-00000F000000}"/>
    <hyperlink ref="B22:C22" location="恵那市・中津川市!A1" display="中津川市" xr:uid="{00000000-0004-0000-0000-000010000000}"/>
    <hyperlink ref="B23:C23" location="美濃加茂市他!A1" display="郡上市" xr:uid="{00000000-0004-0000-0000-000011000000}"/>
    <hyperlink ref="B24:C24" location="高山市他!A1" display="高山市" xr:uid="{00000000-0004-0000-0000-000012000000}"/>
    <hyperlink ref="B25:C25" location="高山市他!A1" display="飛騨市" xr:uid="{00000000-0004-0000-0000-000013000000}"/>
    <hyperlink ref="B26:C26" location="高山市他!A1" display="下呂市" xr:uid="{00000000-0004-0000-0000-000014000000}"/>
    <hyperlink ref="B27:C27" location="各務原市他!A1" display="羽島郡" xr:uid="{00000000-0004-0000-0000-000015000000}"/>
    <hyperlink ref="B28:C28" location="瑞穂市他!A1" display="本巣郡" xr:uid="{00000000-0004-0000-0000-000016000000}"/>
    <hyperlink ref="B29:C29" location="'大垣市他 '!A1" display="揖斐郡" xr:uid="{00000000-0004-0000-0000-000017000000}"/>
    <hyperlink ref="B30:C30" location="安八郡他!A1" display="安八郡" xr:uid="{00000000-0004-0000-0000-000018000000}"/>
    <hyperlink ref="B31:C31" location="安八郡他!A1" display="養老郡" xr:uid="{00000000-0004-0000-0000-000019000000}"/>
    <hyperlink ref="B32:C32" location="安八郡他!A1" display="不破郡" xr:uid="{00000000-0004-0000-0000-00001A000000}"/>
    <hyperlink ref="B33:C33" location="関市他!A1" display="可児郡" xr:uid="{00000000-0004-0000-0000-00001B000000}"/>
    <hyperlink ref="B34:C34" location="美濃加茂市他!A1" display="加茂郡" xr:uid="{00000000-0004-0000-0000-00001C000000}"/>
  </hyperlinks>
  <pageMargins left="0.70866141732283472" right="0.31496062992125984" top="0.55118110236220474" bottom="0.35433070866141736" header="0.31496062992125984" footer="0.31496062992125984"/>
  <pageSetup paperSize="9" scale="83" orientation="landscape" r:id="rId1"/>
  <headerFooter>
    <oddFooter>&amp;C&amp;8&amp;P&amp;R&amp;8㈱岐阜折込センター　2023年6月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41"/>
  <sheetViews>
    <sheetView showZeros="0" zoomScale="75" zoomScaleNormal="75" workbookViewId="0">
      <selection activeCell="B36" sqref="B36"/>
    </sheetView>
  </sheetViews>
  <sheetFormatPr defaultRowHeight="13" x14ac:dyDescent="0.2"/>
  <cols>
    <col min="1" max="1" width="12.7265625" style="1" customWidth="1"/>
    <col min="2" max="3" width="10.7265625" style="2" customWidth="1"/>
    <col min="4" max="4" width="12.7265625" style="2" customWidth="1"/>
    <col min="5" max="6" width="10.7265625" style="2" customWidth="1"/>
    <col min="7" max="7" width="12.7265625" style="2" customWidth="1"/>
    <col min="8" max="9" width="10.7265625" style="2" customWidth="1"/>
    <col min="10" max="10" width="12.7265625" style="2" customWidth="1"/>
    <col min="11" max="12" width="10.7265625" style="2" customWidth="1"/>
    <col min="13" max="13" width="12.7265625" style="2" customWidth="1"/>
    <col min="14" max="15" width="10.7265625" style="2" customWidth="1"/>
    <col min="16" max="16" width="9" style="2"/>
  </cols>
  <sheetData>
    <row r="1" spans="1:17" ht="20.149999999999999" customHeight="1" x14ac:dyDescent="0.2">
      <c r="A1" s="63" t="s">
        <v>8</v>
      </c>
      <c r="B1" s="339">
        <f>表紙!C1</f>
        <v>0</v>
      </c>
      <c r="C1" s="339"/>
      <c r="D1" s="309"/>
      <c r="E1" s="352" t="s">
        <v>10</v>
      </c>
      <c r="F1" s="344">
        <f>表紙!F1</f>
        <v>0</v>
      </c>
      <c r="G1" s="345"/>
      <c r="H1" s="354" t="s">
        <v>11</v>
      </c>
      <c r="I1" s="355"/>
      <c r="J1" s="355"/>
      <c r="K1" s="7" t="s">
        <v>12</v>
      </c>
      <c r="L1" s="357" t="s">
        <v>13</v>
      </c>
      <c r="M1" s="356"/>
      <c r="N1" s="358" t="s">
        <v>54</v>
      </c>
      <c r="O1" s="359"/>
    </row>
    <row r="2" spans="1:17" ht="20.149999999999999" customHeight="1" x14ac:dyDescent="0.2">
      <c r="A2" s="82" t="s">
        <v>9</v>
      </c>
      <c r="B2" s="340">
        <f>表紙!C2</f>
        <v>0</v>
      </c>
      <c r="C2" s="340"/>
      <c r="D2" s="341"/>
      <c r="E2" s="353"/>
      <c r="F2" s="346"/>
      <c r="G2" s="347"/>
      <c r="H2" s="330" t="str">
        <f>表紙!J2</f>
        <v>年　　　月　　　日（　　　）</v>
      </c>
      <c r="I2" s="331"/>
      <c r="J2" s="332"/>
      <c r="K2" s="247">
        <f>表紙!K2</f>
        <v>0</v>
      </c>
      <c r="L2" s="318">
        <f>D4+D19</f>
        <v>0</v>
      </c>
      <c r="M2" s="319"/>
      <c r="N2" s="310"/>
      <c r="O2" s="311"/>
    </row>
    <row r="3" spans="1:17" ht="20.149999999999999" customHeight="1" x14ac:dyDescent="0.2">
      <c r="A3" s="123"/>
      <c r="B3" s="124"/>
      <c r="C3" s="124"/>
      <c r="D3" s="124"/>
      <c r="E3" s="125"/>
      <c r="F3" s="126"/>
      <c r="G3" s="126"/>
      <c r="H3" s="127"/>
      <c r="I3" s="127"/>
      <c r="J3" s="127"/>
      <c r="K3"/>
      <c r="L3" s="128"/>
      <c r="M3" s="128"/>
      <c r="N3" s="1"/>
      <c r="O3" s="1"/>
    </row>
    <row r="4" spans="1:17" s="2" customFormat="1" ht="20.149999999999999" customHeight="1" x14ac:dyDescent="0.2">
      <c r="A4" s="42" t="s">
        <v>268</v>
      </c>
      <c r="B4" s="43">
        <f>B17+E17+H17+K17+N17</f>
        <v>12950</v>
      </c>
      <c r="C4" s="6" t="s">
        <v>82</v>
      </c>
      <c r="D4" s="5">
        <f>C17+F17+I17+L17+O17</f>
        <v>0</v>
      </c>
      <c r="E4" t="s">
        <v>81</v>
      </c>
      <c r="F4" s="8"/>
      <c r="G4" s="9"/>
      <c r="H4" s="10"/>
      <c r="I4" s="10"/>
      <c r="J4" s="11"/>
      <c r="K4" s="10"/>
      <c r="L4" s="10"/>
      <c r="M4"/>
      <c r="N4" s="10"/>
      <c r="O4" s="10"/>
      <c r="Q4"/>
    </row>
    <row r="5" spans="1:17" ht="17.149999999999999" customHeight="1" x14ac:dyDescent="0.2">
      <c r="A5" s="360" t="s">
        <v>1</v>
      </c>
      <c r="B5" s="360"/>
      <c r="C5" s="360"/>
      <c r="D5" s="360" t="s">
        <v>2</v>
      </c>
      <c r="E5" s="360"/>
      <c r="F5" s="360"/>
      <c r="G5" s="360" t="s">
        <v>3</v>
      </c>
      <c r="H5" s="360"/>
      <c r="I5" s="360"/>
      <c r="J5" s="360" t="s">
        <v>4</v>
      </c>
      <c r="K5" s="360"/>
      <c r="L5" s="360"/>
      <c r="M5" s="360" t="s">
        <v>5</v>
      </c>
      <c r="N5" s="360"/>
      <c r="O5" s="360"/>
      <c r="P5"/>
    </row>
    <row r="6" spans="1:17" ht="14.15" customHeight="1" x14ac:dyDescent="0.2">
      <c r="A6" s="52" t="s">
        <v>14</v>
      </c>
      <c r="B6" s="53" t="s">
        <v>15</v>
      </c>
      <c r="C6" s="54" t="s">
        <v>7</v>
      </c>
      <c r="D6" s="56" t="s">
        <v>14</v>
      </c>
      <c r="E6" s="53" t="s">
        <v>15</v>
      </c>
      <c r="F6" s="57" t="s">
        <v>7</v>
      </c>
      <c r="G6" s="55" t="s">
        <v>14</v>
      </c>
      <c r="H6" s="53" t="s">
        <v>15</v>
      </c>
      <c r="I6" s="54" t="s">
        <v>7</v>
      </c>
      <c r="J6" s="56" t="s">
        <v>14</v>
      </c>
      <c r="K6" s="53" t="s">
        <v>15</v>
      </c>
      <c r="L6" s="57" t="s">
        <v>7</v>
      </c>
      <c r="M6" s="56" t="s">
        <v>14</v>
      </c>
      <c r="N6" s="53" t="s">
        <v>15</v>
      </c>
      <c r="O6" s="57" t="s">
        <v>7</v>
      </c>
      <c r="P6" s="3"/>
      <c r="Q6" s="1"/>
    </row>
    <row r="7" spans="1:17" s="2" customFormat="1" ht="17.149999999999999" customHeight="1" x14ac:dyDescent="0.2">
      <c r="A7" s="13" t="s">
        <v>402</v>
      </c>
      <c r="B7" s="17">
        <v>1250</v>
      </c>
      <c r="C7" s="17"/>
      <c r="D7" s="13" t="s">
        <v>426</v>
      </c>
      <c r="E7" s="17">
        <v>3200</v>
      </c>
      <c r="F7" s="14"/>
      <c r="G7" s="23" t="s">
        <v>284</v>
      </c>
      <c r="H7" s="17" t="s">
        <v>286</v>
      </c>
      <c r="I7" s="15"/>
      <c r="J7" s="13" t="s">
        <v>282</v>
      </c>
      <c r="K7" s="17" t="s">
        <v>285</v>
      </c>
      <c r="L7" s="27"/>
      <c r="M7" s="13" t="s">
        <v>284</v>
      </c>
      <c r="N7" s="17">
        <v>500</v>
      </c>
      <c r="O7" s="27"/>
      <c r="Q7"/>
    </row>
    <row r="8" spans="1:17" s="2" customFormat="1" ht="17.149999999999999" customHeight="1" x14ac:dyDescent="0.2">
      <c r="A8" s="13" t="s">
        <v>269</v>
      </c>
      <c r="B8" s="17">
        <v>200</v>
      </c>
      <c r="C8" s="17"/>
      <c r="D8" s="13" t="s">
        <v>427</v>
      </c>
      <c r="E8" s="17">
        <v>2000</v>
      </c>
      <c r="F8" s="14"/>
      <c r="G8" s="23" t="s">
        <v>275</v>
      </c>
      <c r="H8" s="17" t="s">
        <v>286</v>
      </c>
      <c r="I8" s="15"/>
      <c r="J8" s="13" t="s">
        <v>283</v>
      </c>
      <c r="K8" s="17" t="s">
        <v>285</v>
      </c>
      <c r="L8" s="27"/>
      <c r="M8" s="13" t="s">
        <v>276</v>
      </c>
      <c r="N8" s="17" t="s">
        <v>55</v>
      </c>
      <c r="O8" s="27"/>
      <c r="Q8"/>
    </row>
    <row r="9" spans="1:17" s="2" customFormat="1" ht="17.149999999999999" customHeight="1" x14ac:dyDescent="0.2">
      <c r="A9" s="13" t="s">
        <v>270</v>
      </c>
      <c r="B9" s="17">
        <v>300</v>
      </c>
      <c r="C9" s="17"/>
      <c r="D9" s="13" t="s">
        <v>648</v>
      </c>
      <c r="E9" s="17">
        <v>1150</v>
      </c>
      <c r="F9" s="14"/>
      <c r="G9" s="23" t="s">
        <v>276</v>
      </c>
      <c r="H9" s="17" t="s">
        <v>286</v>
      </c>
      <c r="I9" s="15"/>
      <c r="J9" s="13" t="s">
        <v>276</v>
      </c>
      <c r="K9" s="17" t="s">
        <v>286</v>
      </c>
      <c r="L9" s="27"/>
      <c r="M9" s="13"/>
      <c r="N9" s="17"/>
      <c r="O9" s="27"/>
      <c r="Q9"/>
    </row>
    <row r="10" spans="1:17" s="2" customFormat="1" ht="17.149999999999999" customHeight="1" x14ac:dyDescent="0.2">
      <c r="A10" s="13" t="s">
        <v>716</v>
      </c>
      <c r="B10" s="17">
        <v>2050</v>
      </c>
      <c r="C10" s="17"/>
      <c r="D10" s="13" t="s">
        <v>276</v>
      </c>
      <c r="E10" s="17" t="s">
        <v>55</v>
      </c>
      <c r="F10" s="14"/>
      <c r="G10" s="23" t="s">
        <v>277</v>
      </c>
      <c r="H10" s="17" t="s">
        <v>56</v>
      </c>
      <c r="I10" s="15"/>
      <c r="J10" s="13" t="s">
        <v>277</v>
      </c>
      <c r="K10" s="17" t="s">
        <v>285</v>
      </c>
      <c r="L10" s="27"/>
      <c r="M10" s="13"/>
      <c r="N10" s="17"/>
      <c r="O10" s="27"/>
      <c r="Q10"/>
    </row>
    <row r="11" spans="1:17" s="2" customFormat="1" ht="17.149999999999999" customHeight="1" x14ac:dyDescent="0.2">
      <c r="A11" s="13" t="s">
        <v>686</v>
      </c>
      <c r="B11" s="17">
        <v>700</v>
      </c>
      <c r="C11" s="16"/>
      <c r="D11" s="13" t="s">
        <v>271</v>
      </c>
      <c r="E11" s="17" t="s">
        <v>286</v>
      </c>
      <c r="F11" s="14"/>
      <c r="G11" s="23" t="s">
        <v>278</v>
      </c>
      <c r="H11" s="17" t="s">
        <v>286</v>
      </c>
      <c r="I11" s="15"/>
      <c r="J11" s="13" t="s">
        <v>278</v>
      </c>
      <c r="K11" s="17" t="s">
        <v>286</v>
      </c>
      <c r="L11" s="27"/>
      <c r="M11" s="13"/>
      <c r="N11" s="17"/>
      <c r="O11" s="27"/>
      <c r="Q11"/>
    </row>
    <row r="12" spans="1:17" s="2" customFormat="1" ht="17.149999999999999" customHeight="1" x14ac:dyDescent="0.2">
      <c r="A12" s="13" t="s">
        <v>454</v>
      </c>
      <c r="B12" s="17">
        <v>500</v>
      </c>
      <c r="C12" s="17"/>
      <c r="D12" s="13" t="s">
        <v>272</v>
      </c>
      <c r="E12" s="17" t="s">
        <v>286</v>
      </c>
      <c r="F12" s="14"/>
      <c r="G12" s="23" t="s">
        <v>279</v>
      </c>
      <c r="H12" s="17" t="s">
        <v>286</v>
      </c>
      <c r="I12" s="15"/>
      <c r="J12" s="13" t="s">
        <v>279</v>
      </c>
      <c r="K12" s="17" t="s">
        <v>286</v>
      </c>
      <c r="L12" s="27"/>
      <c r="M12" s="13"/>
      <c r="N12" s="17"/>
      <c r="O12" s="27"/>
      <c r="Q12"/>
    </row>
    <row r="13" spans="1:17" s="2" customFormat="1" ht="17.149999999999999" customHeight="1" x14ac:dyDescent="0.2">
      <c r="A13" s="13" t="s">
        <v>455</v>
      </c>
      <c r="B13" s="17">
        <v>600</v>
      </c>
      <c r="C13" s="17"/>
      <c r="D13" s="13" t="s">
        <v>273</v>
      </c>
      <c r="E13" s="17" t="s">
        <v>286</v>
      </c>
      <c r="F13" s="14"/>
      <c r="G13" s="23" t="s">
        <v>280</v>
      </c>
      <c r="H13" s="17" t="s">
        <v>286</v>
      </c>
      <c r="I13" s="15"/>
      <c r="J13" s="13" t="s">
        <v>280</v>
      </c>
      <c r="K13" s="17" t="s">
        <v>286</v>
      </c>
      <c r="L13" s="27"/>
      <c r="M13" s="13"/>
      <c r="N13" s="17"/>
      <c r="O13" s="27"/>
      <c r="Q13"/>
    </row>
    <row r="14" spans="1:17" s="2" customFormat="1" ht="17.149999999999999" customHeight="1" x14ac:dyDescent="0.2">
      <c r="A14" s="246" t="s">
        <v>456</v>
      </c>
      <c r="B14" s="17">
        <v>500</v>
      </c>
      <c r="C14" s="17"/>
      <c r="D14" s="13" t="s">
        <v>274</v>
      </c>
      <c r="E14" s="17" t="s">
        <v>286</v>
      </c>
      <c r="F14" s="14"/>
      <c r="G14" s="23" t="s">
        <v>281</v>
      </c>
      <c r="H14" s="17" t="s">
        <v>286</v>
      </c>
      <c r="I14" s="15"/>
      <c r="J14" s="13" t="s">
        <v>281</v>
      </c>
      <c r="K14" s="17" t="s">
        <v>286</v>
      </c>
      <c r="L14" s="27"/>
      <c r="M14" s="13"/>
      <c r="N14" s="17"/>
      <c r="O14" s="27"/>
      <c r="Q14"/>
    </row>
    <row r="15" spans="1:17" s="2" customFormat="1" ht="17.149999999999999" customHeight="1" x14ac:dyDescent="0.2">
      <c r="A15" s="33" t="s">
        <v>457</v>
      </c>
      <c r="B15" s="34" t="s">
        <v>458</v>
      </c>
      <c r="C15" s="140"/>
      <c r="D15" s="33"/>
      <c r="E15" s="34"/>
      <c r="F15" s="35"/>
      <c r="G15" s="33"/>
      <c r="H15" s="141"/>
      <c r="I15" s="142"/>
      <c r="J15" s="33"/>
      <c r="K15" s="34"/>
      <c r="L15" s="39"/>
      <c r="M15" s="33"/>
      <c r="N15" s="34"/>
      <c r="O15" s="39"/>
      <c r="Q15"/>
    </row>
    <row r="16" spans="1:17" s="2" customFormat="1" ht="17.149999999999999" customHeight="1" x14ac:dyDescent="0.2">
      <c r="A16" s="143"/>
      <c r="B16" s="277"/>
      <c r="C16" s="144"/>
      <c r="D16" s="103"/>
      <c r="E16" s="97"/>
      <c r="F16" s="102"/>
      <c r="G16" s="103"/>
      <c r="H16" s="98"/>
      <c r="I16" s="99"/>
      <c r="J16" s="103"/>
      <c r="K16" s="97"/>
      <c r="L16" s="105"/>
      <c r="M16" s="103"/>
      <c r="N16" s="97"/>
      <c r="O16" s="105"/>
      <c r="Q16"/>
    </row>
    <row r="17" spans="1:17" s="2" customFormat="1" ht="20.149999999999999" customHeight="1" x14ac:dyDescent="0.2">
      <c r="A17" s="107" t="s">
        <v>37</v>
      </c>
      <c r="B17" s="59">
        <f>SUM(B7:B16)</f>
        <v>6100</v>
      </c>
      <c r="C17" s="91">
        <f>SUM(C7:C16)</f>
        <v>0</v>
      </c>
      <c r="D17" s="148" t="s">
        <v>37</v>
      </c>
      <c r="E17" s="59">
        <f>SUM(E7:E16)</f>
        <v>6350</v>
      </c>
      <c r="F17" s="91">
        <f>SUM(F7:F16)</f>
        <v>0</v>
      </c>
      <c r="G17" s="148" t="s">
        <v>37</v>
      </c>
      <c r="H17" s="59">
        <f>SUM(H7:H16)</f>
        <v>0</v>
      </c>
      <c r="I17" s="91">
        <f>SUM(I7:I16)</f>
        <v>0</v>
      </c>
      <c r="J17" s="148" t="s">
        <v>37</v>
      </c>
      <c r="K17" s="59">
        <f>SUM(K7:K16)</f>
        <v>0</v>
      </c>
      <c r="L17" s="91">
        <f>SUM(L7:L16)</f>
        <v>0</v>
      </c>
      <c r="M17" s="148" t="s">
        <v>37</v>
      </c>
      <c r="N17" s="59">
        <f>SUM(N7:N16)</f>
        <v>500</v>
      </c>
      <c r="O17" s="60">
        <f>SUM(O7:O16)</f>
        <v>0</v>
      </c>
      <c r="Q17"/>
    </row>
    <row r="18" spans="1:17" s="2" customFormat="1" ht="20.149999999999999" customHeight="1" x14ac:dyDescent="0.2">
      <c r="A18"/>
      <c r="B18" s="10"/>
      <c r="C18" s="10"/>
      <c r="D18"/>
      <c r="E18" s="10"/>
      <c r="F18" s="10"/>
      <c r="G18"/>
      <c r="H18" s="10"/>
      <c r="I18" s="10"/>
      <c r="J18"/>
      <c r="K18" s="10"/>
      <c r="L18" s="10"/>
      <c r="M18"/>
      <c r="N18" s="10"/>
      <c r="O18" s="10"/>
      <c r="Q18"/>
    </row>
    <row r="19" spans="1:17" ht="20.149999999999999" customHeight="1" x14ac:dyDescent="0.2">
      <c r="A19" s="42" t="s">
        <v>287</v>
      </c>
      <c r="B19" s="43">
        <f>B39+E39+H39+K39+N39</f>
        <v>19250</v>
      </c>
      <c r="C19" s="6" t="s">
        <v>82</v>
      </c>
      <c r="D19" s="5">
        <f>C39+F39+I39+L39+O39</f>
        <v>0</v>
      </c>
      <c r="E19" t="s">
        <v>81</v>
      </c>
      <c r="F19"/>
      <c r="G19"/>
      <c r="H19"/>
      <c r="I19"/>
      <c r="J19"/>
      <c r="K19"/>
      <c r="L19"/>
      <c r="M19"/>
      <c r="N19"/>
      <c r="O19"/>
    </row>
    <row r="20" spans="1:17" ht="14.15" customHeight="1" x14ac:dyDescent="0.2">
      <c r="A20" s="52" t="s">
        <v>14</v>
      </c>
      <c r="B20" s="53" t="s">
        <v>15</v>
      </c>
      <c r="C20" s="57" t="s">
        <v>7</v>
      </c>
      <c r="D20" s="56" t="s">
        <v>14</v>
      </c>
      <c r="E20" s="53" t="s">
        <v>15</v>
      </c>
      <c r="F20" s="57" t="s">
        <v>7</v>
      </c>
      <c r="G20" s="56" t="s">
        <v>14</v>
      </c>
      <c r="H20" s="53" t="s">
        <v>15</v>
      </c>
      <c r="I20" s="57" t="s">
        <v>7</v>
      </c>
      <c r="J20" s="56" t="s">
        <v>14</v>
      </c>
      <c r="K20" s="53" t="s">
        <v>15</v>
      </c>
      <c r="L20" s="57" t="s">
        <v>7</v>
      </c>
      <c r="M20" s="56" t="s">
        <v>14</v>
      </c>
      <c r="N20" s="53" t="s">
        <v>15</v>
      </c>
      <c r="O20" s="57" t="s">
        <v>7</v>
      </c>
      <c r="P20" s="3"/>
      <c r="Q20" s="1"/>
    </row>
    <row r="21" spans="1:17" ht="17.149999999999999" customHeight="1" x14ac:dyDescent="0.2">
      <c r="A21" s="13" t="s">
        <v>711</v>
      </c>
      <c r="B21" s="17" t="s">
        <v>56</v>
      </c>
      <c r="C21" s="17"/>
      <c r="D21" s="145" t="s">
        <v>710</v>
      </c>
      <c r="E21" s="17">
        <v>2550</v>
      </c>
      <c r="F21" s="14"/>
      <c r="G21" s="13" t="s">
        <v>711</v>
      </c>
      <c r="H21" s="17" t="s">
        <v>56</v>
      </c>
      <c r="I21" s="15"/>
      <c r="J21" s="13" t="s">
        <v>307</v>
      </c>
      <c r="K21" s="17" t="s">
        <v>56</v>
      </c>
      <c r="L21" s="27"/>
      <c r="M21" s="13" t="s">
        <v>305</v>
      </c>
      <c r="N21" s="17">
        <v>1250</v>
      </c>
      <c r="O21" s="27"/>
    </row>
    <row r="22" spans="1:17" ht="17.149999999999999" customHeight="1" x14ac:dyDescent="0.2">
      <c r="A22" s="13" t="s">
        <v>308</v>
      </c>
      <c r="B22" s="17" t="s">
        <v>56</v>
      </c>
      <c r="C22" s="17"/>
      <c r="D22" s="145" t="s">
        <v>709</v>
      </c>
      <c r="E22" s="17">
        <v>1650</v>
      </c>
      <c r="F22" s="14"/>
      <c r="G22" s="13" t="s">
        <v>308</v>
      </c>
      <c r="H22" s="17" t="s">
        <v>56</v>
      </c>
      <c r="I22" s="15"/>
      <c r="J22" s="13" t="s">
        <v>308</v>
      </c>
      <c r="K22" s="17" t="s">
        <v>56</v>
      </c>
      <c r="L22" s="27"/>
      <c r="M22" s="13" t="s">
        <v>289</v>
      </c>
      <c r="N22" s="17" t="s">
        <v>56</v>
      </c>
      <c r="O22" s="27"/>
    </row>
    <row r="23" spans="1:17" ht="17.149999999999999" customHeight="1" x14ac:dyDescent="0.2">
      <c r="A23" s="13" t="s">
        <v>309</v>
      </c>
      <c r="B23" s="17" t="s">
        <v>56</v>
      </c>
      <c r="C23" s="17"/>
      <c r="D23" s="145" t="s">
        <v>708</v>
      </c>
      <c r="E23" s="17">
        <v>1600</v>
      </c>
      <c r="F23" s="14"/>
      <c r="G23" s="13" t="s">
        <v>309</v>
      </c>
      <c r="H23" s="17" t="s">
        <v>56</v>
      </c>
      <c r="I23" s="15"/>
      <c r="J23" s="13" t="s">
        <v>309</v>
      </c>
      <c r="K23" s="17" t="s">
        <v>56</v>
      </c>
      <c r="L23" s="27"/>
      <c r="M23" s="13"/>
      <c r="N23" s="17"/>
      <c r="O23" s="27"/>
    </row>
    <row r="24" spans="1:17" ht="17.149999999999999" customHeight="1" x14ac:dyDescent="0.2">
      <c r="A24" s="13" t="s">
        <v>288</v>
      </c>
      <c r="B24" s="17">
        <v>600</v>
      </c>
      <c r="C24" s="17"/>
      <c r="D24" s="13" t="s">
        <v>295</v>
      </c>
      <c r="E24" s="17">
        <v>650</v>
      </c>
      <c r="F24" s="14"/>
      <c r="G24" s="13" t="s">
        <v>296</v>
      </c>
      <c r="H24" s="17" t="s">
        <v>55</v>
      </c>
      <c r="I24" s="15"/>
      <c r="J24" s="13" t="s">
        <v>290</v>
      </c>
      <c r="K24" s="17" t="s">
        <v>56</v>
      </c>
      <c r="L24" s="27"/>
      <c r="M24" s="13"/>
      <c r="N24" s="17"/>
      <c r="O24" s="27"/>
    </row>
    <row r="25" spans="1:17" ht="17.149999999999999" customHeight="1" x14ac:dyDescent="0.2">
      <c r="A25" s="13" t="s">
        <v>643</v>
      </c>
      <c r="B25" s="17">
        <v>2700</v>
      </c>
      <c r="C25" s="17"/>
      <c r="D25" s="13" t="s">
        <v>647</v>
      </c>
      <c r="E25" s="17">
        <v>1850</v>
      </c>
      <c r="F25" s="14"/>
      <c r="G25" s="13" t="s">
        <v>297</v>
      </c>
      <c r="H25" s="17" t="s">
        <v>55</v>
      </c>
      <c r="I25" s="15"/>
      <c r="J25" s="13" t="s">
        <v>289</v>
      </c>
      <c r="K25" s="17" t="s">
        <v>56</v>
      </c>
      <c r="L25" s="27"/>
      <c r="M25" s="13"/>
      <c r="N25" s="17"/>
      <c r="O25" s="27"/>
    </row>
    <row r="26" spans="1:17" ht="17.149999999999999" customHeight="1" x14ac:dyDescent="0.2">
      <c r="A26" s="13" t="s">
        <v>644</v>
      </c>
      <c r="B26" s="17">
        <v>1350</v>
      </c>
      <c r="C26" s="16"/>
      <c r="D26" s="13" t="s">
        <v>296</v>
      </c>
      <c r="E26" s="17" t="s">
        <v>55</v>
      </c>
      <c r="F26" s="14"/>
      <c r="G26" s="13" t="s">
        <v>298</v>
      </c>
      <c r="H26" s="17" t="s">
        <v>55</v>
      </c>
      <c r="I26" s="15"/>
      <c r="J26" s="13" t="s">
        <v>296</v>
      </c>
      <c r="K26" s="17" t="s">
        <v>55</v>
      </c>
      <c r="L26" s="27"/>
      <c r="M26" s="13"/>
      <c r="N26" s="17"/>
      <c r="O26" s="27"/>
    </row>
    <row r="27" spans="1:17" ht="17.149999999999999" customHeight="1" x14ac:dyDescent="0.2">
      <c r="A27" s="13" t="s">
        <v>645</v>
      </c>
      <c r="B27" s="17">
        <v>1350</v>
      </c>
      <c r="C27" s="17"/>
      <c r="D27" s="13" t="s">
        <v>297</v>
      </c>
      <c r="E27" s="17" t="s">
        <v>55</v>
      </c>
      <c r="F27" s="14"/>
      <c r="G27" s="13" t="s">
        <v>299</v>
      </c>
      <c r="H27" s="17" t="s">
        <v>55</v>
      </c>
      <c r="I27" s="15"/>
      <c r="J27" s="13" t="s">
        <v>297</v>
      </c>
      <c r="K27" s="17" t="s">
        <v>55</v>
      </c>
      <c r="L27" s="27"/>
      <c r="M27" s="13"/>
      <c r="N27" s="17"/>
      <c r="O27" s="27"/>
    </row>
    <row r="28" spans="1:17" ht="17.149999999999999" customHeight="1" x14ac:dyDescent="0.2">
      <c r="A28" s="13" t="s">
        <v>289</v>
      </c>
      <c r="B28" s="17" t="s">
        <v>56</v>
      </c>
      <c r="C28" s="17"/>
      <c r="D28" s="13" t="s">
        <v>298</v>
      </c>
      <c r="E28" s="17" t="s">
        <v>55</v>
      </c>
      <c r="F28" s="14"/>
      <c r="G28" s="13" t="s">
        <v>289</v>
      </c>
      <c r="H28" s="17" t="s">
        <v>56</v>
      </c>
      <c r="I28" s="15"/>
      <c r="J28" s="13" t="s">
        <v>298</v>
      </c>
      <c r="K28" s="17" t="s">
        <v>55</v>
      </c>
      <c r="L28" s="27"/>
      <c r="M28" s="13"/>
      <c r="N28" s="17"/>
      <c r="O28" s="27"/>
    </row>
    <row r="29" spans="1:17" ht="17.149999999999999" customHeight="1" x14ac:dyDescent="0.2">
      <c r="A29" s="13" t="s">
        <v>290</v>
      </c>
      <c r="B29" s="17">
        <v>250</v>
      </c>
      <c r="C29" s="17"/>
      <c r="D29" s="13" t="s">
        <v>299</v>
      </c>
      <c r="E29" s="17" t="s">
        <v>55</v>
      </c>
      <c r="F29" s="14"/>
      <c r="G29" s="13" t="s">
        <v>290</v>
      </c>
      <c r="H29" s="17" t="s">
        <v>56</v>
      </c>
      <c r="I29" s="15"/>
      <c r="J29" s="13" t="s">
        <v>299</v>
      </c>
      <c r="K29" s="17" t="s">
        <v>55</v>
      </c>
      <c r="L29" s="27"/>
      <c r="M29" s="13"/>
      <c r="N29" s="17"/>
      <c r="O29" s="27"/>
    </row>
    <row r="30" spans="1:17" ht="17.149999999999999" customHeight="1" x14ac:dyDescent="0.2">
      <c r="A30" s="13" t="s">
        <v>291</v>
      </c>
      <c r="B30" s="17">
        <v>950</v>
      </c>
      <c r="C30" s="17"/>
      <c r="D30" s="13" t="s">
        <v>300</v>
      </c>
      <c r="E30" s="17" t="s">
        <v>55</v>
      </c>
      <c r="F30" s="14"/>
      <c r="G30" s="13" t="s">
        <v>300</v>
      </c>
      <c r="H30" s="17" t="s">
        <v>55</v>
      </c>
      <c r="I30" s="15"/>
      <c r="J30" s="13" t="s">
        <v>300</v>
      </c>
      <c r="K30" s="17" t="s">
        <v>55</v>
      </c>
      <c r="L30" s="27"/>
      <c r="M30" s="13"/>
      <c r="N30" s="17"/>
      <c r="O30" s="27"/>
    </row>
    <row r="31" spans="1:17" ht="17.149999999999999" customHeight="1" x14ac:dyDescent="0.2">
      <c r="A31" s="13" t="s">
        <v>292</v>
      </c>
      <c r="B31" s="17">
        <v>250</v>
      </c>
      <c r="C31" s="17"/>
      <c r="D31" s="13" t="s">
        <v>301</v>
      </c>
      <c r="E31" s="17" t="s">
        <v>55</v>
      </c>
      <c r="F31" s="14"/>
      <c r="G31" s="13" t="s">
        <v>301</v>
      </c>
      <c r="H31" s="17" t="s">
        <v>55</v>
      </c>
      <c r="I31" s="15"/>
      <c r="J31" s="13" t="s">
        <v>301</v>
      </c>
      <c r="K31" s="17" t="s">
        <v>55</v>
      </c>
      <c r="L31" s="27"/>
      <c r="M31" s="13"/>
      <c r="N31" s="17"/>
      <c r="O31" s="27"/>
    </row>
    <row r="32" spans="1:17" ht="17.149999999999999" customHeight="1" x14ac:dyDescent="0.2">
      <c r="A32" s="13" t="s">
        <v>293</v>
      </c>
      <c r="B32" s="17">
        <v>250</v>
      </c>
      <c r="C32" s="17"/>
      <c r="D32" s="13" t="s">
        <v>302</v>
      </c>
      <c r="E32" s="17" t="s">
        <v>55</v>
      </c>
      <c r="F32" s="14"/>
      <c r="G32" s="13" t="s">
        <v>302</v>
      </c>
      <c r="H32" s="17" t="s">
        <v>55</v>
      </c>
      <c r="I32" s="15"/>
      <c r="J32" s="13" t="s">
        <v>302</v>
      </c>
      <c r="K32" s="17" t="s">
        <v>55</v>
      </c>
      <c r="L32" s="27"/>
      <c r="M32" s="13"/>
      <c r="N32" s="17"/>
      <c r="O32" s="27"/>
    </row>
    <row r="33" spans="1:17" ht="17.149999999999999" customHeight="1" x14ac:dyDescent="0.2">
      <c r="A33" s="13" t="s">
        <v>294</v>
      </c>
      <c r="B33" s="17">
        <v>1300</v>
      </c>
      <c r="C33" s="16"/>
      <c r="D33" s="13" t="s">
        <v>303</v>
      </c>
      <c r="E33" s="17" t="s">
        <v>55</v>
      </c>
      <c r="F33" s="14"/>
      <c r="G33" s="13" t="s">
        <v>303</v>
      </c>
      <c r="H33" s="17" t="s">
        <v>55</v>
      </c>
      <c r="I33" s="15"/>
      <c r="J33" s="13" t="s">
        <v>303</v>
      </c>
      <c r="K33" s="17" t="s">
        <v>55</v>
      </c>
      <c r="L33" s="27"/>
      <c r="M33" s="13"/>
      <c r="N33" s="17"/>
      <c r="O33" s="27"/>
    </row>
    <row r="34" spans="1:17" ht="17.149999999999999" customHeight="1" x14ac:dyDescent="0.2">
      <c r="A34" s="44" t="s">
        <v>646</v>
      </c>
      <c r="B34" s="17">
        <v>700</v>
      </c>
      <c r="C34" s="16"/>
      <c r="D34" s="13" t="s">
        <v>304</v>
      </c>
      <c r="E34" s="17" t="s">
        <v>55</v>
      </c>
      <c r="F34" s="14"/>
      <c r="G34" s="13" t="s">
        <v>306</v>
      </c>
      <c r="H34" s="17" t="s">
        <v>55</v>
      </c>
      <c r="I34" s="15"/>
      <c r="J34" s="13" t="s">
        <v>304</v>
      </c>
      <c r="K34" s="17" t="s">
        <v>55</v>
      </c>
      <c r="L34" s="27"/>
      <c r="M34" s="13"/>
      <c r="N34" s="17"/>
      <c r="O34" s="27"/>
    </row>
    <row r="35" spans="1:17" ht="17.149999999999999" customHeight="1" x14ac:dyDescent="0.2">
      <c r="A35" s="13"/>
      <c r="B35" s="17"/>
      <c r="C35" s="89"/>
      <c r="D35" s="86"/>
      <c r="E35" s="17"/>
      <c r="F35" s="14"/>
      <c r="G35" s="23"/>
      <c r="H35" s="17"/>
      <c r="I35" s="15"/>
      <c r="J35" s="13"/>
      <c r="K35" s="17"/>
      <c r="L35" s="27"/>
      <c r="M35" s="13"/>
      <c r="N35" s="17"/>
      <c r="O35" s="27"/>
    </row>
    <row r="36" spans="1:17" ht="17.149999999999999" customHeight="1" x14ac:dyDescent="0.2">
      <c r="A36" s="45"/>
      <c r="B36" s="46"/>
      <c r="C36" s="88"/>
      <c r="D36" s="85"/>
      <c r="E36" s="46"/>
      <c r="F36" s="88"/>
      <c r="G36" s="92"/>
      <c r="H36" s="46"/>
      <c r="I36" s="88"/>
      <c r="J36" s="92"/>
      <c r="K36" s="46"/>
      <c r="L36" s="96"/>
      <c r="M36" s="85"/>
      <c r="N36" s="46"/>
      <c r="O36" s="49"/>
    </row>
    <row r="37" spans="1:17" ht="17.149999999999999" customHeight="1" x14ac:dyDescent="0.2">
      <c r="A37" s="83"/>
      <c r="B37" s="17"/>
      <c r="C37" s="89"/>
      <c r="D37" s="86"/>
      <c r="E37" s="17"/>
      <c r="F37" s="89"/>
      <c r="G37" s="93"/>
      <c r="H37" s="17"/>
      <c r="I37" s="89"/>
      <c r="J37" s="93"/>
      <c r="K37" s="17"/>
      <c r="L37" s="84"/>
      <c r="M37" s="95"/>
      <c r="N37" s="17"/>
      <c r="O37" s="84"/>
    </row>
    <row r="38" spans="1:17" ht="17.149999999999999" customHeight="1" x14ac:dyDescent="0.2">
      <c r="A38" s="83"/>
      <c r="B38" s="17"/>
      <c r="C38" s="89"/>
      <c r="D38" s="86"/>
      <c r="E38" s="17"/>
      <c r="F38" s="89"/>
      <c r="G38" s="93"/>
      <c r="H38" s="17"/>
      <c r="I38" s="89"/>
      <c r="J38" s="93"/>
      <c r="K38" s="17"/>
      <c r="L38" s="84"/>
      <c r="M38" s="95"/>
      <c r="N38" s="17"/>
      <c r="O38" s="84"/>
    </row>
    <row r="39" spans="1:17" s="2" customFormat="1" ht="20.149999999999999" customHeight="1" x14ac:dyDescent="0.2">
      <c r="A39" s="107" t="s">
        <v>37</v>
      </c>
      <c r="B39" s="59">
        <f>SUM(B24:B36)</f>
        <v>9700</v>
      </c>
      <c r="C39" s="91">
        <f>SUM(C21:C34)</f>
        <v>0</v>
      </c>
      <c r="D39" s="148" t="s">
        <v>37</v>
      </c>
      <c r="E39" s="59">
        <f>SUM(E21:E25)</f>
        <v>8300</v>
      </c>
      <c r="F39" s="91">
        <f>SUM(F21:F25)</f>
        <v>0</v>
      </c>
      <c r="G39" s="148" t="s">
        <v>37</v>
      </c>
      <c r="H39" s="59">
        <f>SUM(H36:H38)</f>
        <v>0</v>
      </c>
      <c r="I39" s="91"/>
      <c r="J39" s="148" t="s">
        <v>37</v>
      </c>
      <c r="K39" s="59"/>
      <c r="L39" s="91"/>
      <c r="M39" s="148" t="s">
        <v>37</v>
      </c>
      <c r="N39" s="59">
        <f>SUM(N21)</f>
        <v>1250</v>
      </c>
      <c r="O39" s="60">
        <f>SUM(O21)</f>
        <v>0</v>
      </c>
      <c r="Q39"/>
    </row>
    <row r="40" spans="1:17" s="2" customFormat="1" x14ac:dyDescent="0.2">
      <c r="A40" s="328" t="s">
        <v>510</v>
      </c>
      <c r="B40" s="329"/>
      <c r="C40" s="329"/>
      <c r="D40" s="329"/>
      <c r="E40" s="329"/>
      <c r="Q40"/>
    </row>
    <row r="41" spans="1:17" s="2" customFormat="1" x14ac:dyDescent="0.2">
      <c r="A41" s="1"/>
      <c r="E41" s="4"/>
      <c r="Q41"/>
    </row>
  </sheetData>
  <mergeCells count="16">
    <mergeCell ref="M5:O5"/>
    <mergeCell ref="A40:E40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 10
&amp;R&amp;8㈱岐阜折込センター　2023年6月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44"/>
  <sheetViews>
    <sheetView showZeros="0" topLeftCell="A7" zoomScale="75" zoomScaleNormal="75" workbookViewId="0">
      <selection activeCell="B36" sqref="B36"/>
    </sheetView>
  </sheetViews>
  <sheetFormatPr defaultRowHeight="13" x14ac:dyDescent="0.2"/>
  <cols>
    <col min="1" max="1" width="15.7265625" style="1" bestFit="1" customWidth="1"/>
    <col min="2" max="3" width="10.7265625" style="2" customWidth="1"/>
    <col min="4" max="4" width="13.7265625" style="2" customWidth="1"/>
    <col min="5" max="6" width="10.7265625" style="2" customWidth="1"/>
    <col min="7" max="7" width="12.7265625" style="2" customWidth="1"/>
    <col min="8" max="9" width="10.7265625" style="2" customWidth="1"/>
    <col min="10" max="10" width="12.7265625" style="2" customWidth="1"/>
    <col min="11" max="12" width="10.7265625" style="2" customWidth="1"/>
    <col min="13" max="13" width="12.7265625" style="2" customWidth="1"/>
    <col min="14" max="15" width="10.7265625" style="2" customWidth="1"/>
    <col min="16" max="16" width="9" style="2"/>
  </cols>
  <sheetData>
    <row r="1" spans="1:17" ht="20.149999999999999" customHeight="1" x14ac:dyDescent="0.2">
      <c r="A1" s="63" t="s">
        <v>8</v>
      </c>
      <c r="B1" s="339">
        <f>表紙!C1</f>
        <v>0</v>
      </c>
      <c r="C1" s="339"/>
      <c r="D1" s="309"/>
      <c r="E1" s="352" t="s">
        <v>10</v>
      </c>
      <c r="F1" s="344">
        <f>表紙!F1</f>
        <v>0</v>
      </c>
      <c r="G1" s="345"/>
      <c r="H1" s="354" t="s">
        <v>11</v>
      </c>
      <c r="I1" s="355"/>
      <c r="J1" s="355"/>
      <c r="K1" s="7" t="s">
        <v>12</v>
      </c>
      <c r="L1" s="357" t="s">
        <v>13</v>
      </c>
      <c r="M1" s="356"/>
      <c r="N1" s="358" t="s">
        <v>54</v>
      </c>
      <c r="O1" s="359"/>
    </row>
    <row r="2" spans="1:17" ht="20.149999999999999" customHeight="1" x14ac:dyDescent="0.2">
      <c r="A2" s="82" t="s">
        <v>9</v>
      </c>
      <c r="B2" s="340">
        <f>表紙!C2</f>
        <v>0</v>
      </c>
      <c r="C2" s="340"/>
      <c r="D2" s="341"/>
      <c r="E2" s="353"/>
      <c r="F2" s="346"/>
      <c r="G2" s="347"/>
      <c r="H2" s="330" t="str">
        <f>表紙!J2</f>
        <v>年　　　月　　　日（　　　）</v>
      </c>
      <c r="I2" s="331"/>
      <c r="J2" s="332"/>
      <c r="K2" s="247">
        <f>表紙!K2</f>
        <v>0</v>
      </c>
      <c r="L2" s="318">
        <f>D4+D21+D32</f>
        <v>0</v>
      </c>
      <c r="M2" s="319"/>
      <c r="N2" s="310"/>
      <c r="O2" s="311"/>
    </row>
    <row r="3" spans="1:17" ht="20.149999999999999" customHeight="1" x14ac:dyDescent="0.2">
      <c r="A3" s="123"/>
      <c r="B3" s="124"/>
      <c r="C3" s="124"/>
      <c r="D3" s="124"/>
      <c r="E3" s="125"/>
      <c r="F3" s="126"/>
      <c r="G3" s="126"/>
      <c r="H3" s="127"/>
      <c r="I3" s="127"/>
      <c r="J3" s="127"/>
      <c r="K3"/>
      <c r="L3" s="128"/>
      <c r="M3" s="128"/>
      <c r="N3" s="1"/>
      <c r="O3" s="1"/>
    </row>
    <row r="4" spans="1:17" ht="20.149999999999999" customHeight="1" x14ac:dyDescent="0.2">
      <c r="A4" s="42" t="s">
        <v>310</v>
      </c>
      <c r="B4" s="43">
        <f>B20+E20+K20+N20+H20</f>
        <v>22100</v>
      </c>
      <c r="C4" s="6" t="s">
        <v>82</v>
      </c>
      <c r="D4" s="5">
        <f>C20+F20+I20+L20+O20</f>
        <v>0</v>
      </c>
      <c r="E4" t="s">
        <v>81</v>
      </c>
      <c r="F4"/>
      <c r="G4"/>
      <c r="H4"/>
      <c r="I4"/>
      <c r="J4"/>
      <c r="K4"/>
      <c r="L4"/>
      <c r="M4"/>
      <c r="N4"/>
      <c r="O4"/>
    </row>
    <row r="5" spans="1:17" ht="17.149999999999999" customHeight="1" x14ac:dyDescent="0.2">
      <c r="A5" s="360" t="s">
        <v>1</v>
      </c>
      <c r="B5" s="360"/>
      <c r="C5" s="360"/>
      <c r="D5" s="360" t="s">
        <v>2</v>
      </c>
      <c r="E5" s="360"/>
      <c r="F5" s="360"/>
      <c r="G5" s="360" t="s">
        <v>3</v>
      </c>
      <c r="H5" s="360"/>
      <c r="I5" s="360"/>
      <c r="J5" s="360" t="s">
        <v>4</v>
      </c>
      <c r="K5" s="360"/>
      <c r="L5" s="360"/>
      <c r="M5" s="360" t="s">
        <v>5</v>
      </c>
      <c r="N5" s="360"/>
      <c r="O5" s="360"/>
      <c r="P5"/>
    </row>
    <row r="6" spans="1:17" ht="14.15" customHeight="1" x14ac:dyDescent="0.2">
      <c r="A6" s="52" t="s">
        <v>14</v>
      </c>
      <c r="B6" s="53" t="s">
        <v>15</v>
      </c>
      <c r="C6" s="57" t="s">
        <v>7</v>
      </c>
      <c r="D6" s="56" t="s">
        <v>14</v>
      </c>
      <c r="E6" s="53" t="s">
        <v>15</v>
      </c>
      <c r="F6" s="57" t="s">
        <v>7</v>
      </c>
      <c r="G6" s="56" t="s">
        <v>14</v>
      </c>
      <c r="H6" s="53" t="s">
        <v>15</v>
      </c>
      <c r="I6" s="57" t="s">
        <v>7</v>
      </c>
      <c r="J6" s="56" t="s">
        <v>14</v>
      </c>
      <c r="K6" s="53" t="s">
        <v>15</v>
      </c>
      <c r="L6" s="57" t="s">
        <v>7</v>
      </c>
      <c r="M6" s="56" t="s">
        <v>14</v>
      </c>
      <c r="N6" s="53" t="s">
        <v>15</v>
      </c>
      <c r="O6" s="57" t="s">
        <v>7</v>
      </c>
      <c r="P6" s="3"/>
      <c r="Q6" s="1"/>
    </row>
    <row r="7" spans="1:17" ht="17.149999999999999" customHeight="1" x14ac:dyDescent="0.2">
      <c r="A7" s="13" t="s">
        <v>649</v>
      </c>
      <c r="B7" s="17">
        <v>1850</v>
      </c>
      <c r="C7" s="17"/>
      <c r="D7" s="13" t="s">
        <v>699</v>
      </c>
      <c r="E7" s="17">
        <v>9150</v>
      </c>
      <c r="F7" s="14"/>
      <c r="G7" s="23" t="s">
        <v>324</v>
      </c>
      <c r="H7" s="17">
        <v>500</v>
      </c>
      <c r="I7" s="15"/>
      <c r="J7" s="13" t="s">
        <v>311</v>
      </c>
      <c r="K7" s="17" t="s">
        <v>474</v>
      </c>
      <c r="L7" s="27"/>
      <c r="M7" s="13" t="s">
        <v>311</v>
      </c>
      <c r="N7" s="17">
        <v>1000</v>
      </c>
      <c r="O7" s="84"/>
    </row>
    <row r="8" spans="1:17" ht="17.149999999999999" customHeight="1" x14ac:dyDescent="0.2">
      <c r="A8" s="13" t="s">
        <v>428</v>
      </c>
      <c r="B8" s="17">
        <v>1700</v>
      </c>
      <c r="C8" s="17"/>
      <c r="D8" s="13" t="s">
        <v>700</v>
      </c>
      <c r="E8" s="17">
        <v>1450</v>
      </c>
      <c r="F8" s="14"/>
      <c r="G8" s="23" t="s">
        <v>325</v>
      </c>
      <c r="H8" s="17">
        <v>300</v>
      </c>
      <c r="I8" s="15"/>
      <c r="J8" s="13" t="s">
        <v>511</v>
      </c>
      <c r="K8" s="17" t="s">
        <v>474</v>
      </c>
      <c r="L8" s="27"/>
      <c r="M8" s="13" t="s">
        <v>318</v>
      </c>
      <c r="N8" s="17" t="s">
        <v>55</v>
      </c>
      <c r="O8" s="27"/>
    </row>
    <row r="9" spans="1:17" ht="17.149999999999999" customHeight="1" x14ac:dyDescent="0.2">
      <c r="A9" s="13" t="s">
        <v>312</v>
      </c>
      <c r="B9" s="17">
        <v>550</v>
      </c>
      <c r="C9" s="17"/>
      <c r="D9" s="13" t="s">
        <v>701</v>
      </c>
      <c r="E9" s="17">
        <v>1550</v>
      </c>
      <c r="F9" s="14"/>
      <c r="G9" s="13" t="s">
        <v>316</v>
      </c>
      <c r="H9" s="17" t="s">
        <v>55</v>
      </c>
      <c r="I9" s="15"/>
      <c r="J9" s="13" t="s">
        <v>325</v>
      </c>
      <c r="K9" s="17" t="s">
        <v>474</v>
      </c>
      <c r="L9" s="27"/>
      <c r="M9" s="13"/>
      <c r="N9" s="17"/>
      <c r="O9" s="27"/>
    </row>
    <row r="10" spans="1:17" ht="17.149999999999999" customHeight="1" x14ac:dyDescent="0.2">
      <c r="A10" s="44" t="s">
        <v>650</v>
      </c>
      <c r="B10" s="17">
        <v>450</v>
      </c>
      <c r="C10" s="17"/>
      <c r="D10" s="13" t="s">
        <v>316</v>
      </c>
      <c r="E10" s="17" t="s">
        <v>55</v>
      </c>
      <c r="F10" s="14"/>
      <c r="G10" s="13" t="s">
        <v>317</v>
      </c>
      <c r="H10" s="17" t="s">
        <v>55</v>
      </c>
      <c r="I10" s="15"/>
      <c r="J10" s="13" t="s">
        <v>316</v>
      </c>
      <c r="K10" s="17" t="s">
        <v>326</v>
      </c>
      <c r="L10" s="27"/>
      <c r="M10" s="13"/>
      <c r="N10" s="17"/>
      <c r="O10" s="27"/>
    </row>
    <row r="11" spans="1:17" ht="17.149999999999999" customHeight="1" x14ac:dyDescent="0.2">
      <c r="A11" s="121" t="s">
        <v>400</v>
      </c>
      <c r="B11" s="17">
        <v>500</v>
      </c>
      <c r="C11" s="17"/>
      <c r="D11" s="13" t="s">
        <v>317</v>
      </c>
      <c r="E11" s="17" t="s">
        <v>55</v>
      </c>
      <c r="F11" s="14"/>
      <c r="G11" s="13" t="s">
        <v>318</v>
      </c>
      <c r="H11" s="17" t="s">
        <v>55</v>
      </c>
      <c r="I11" s="15"/>
      <c r="J11" s="13" t="s">
        <v>317</v>
      </c>
      <c r="K11" s="17" t="s">
        <v>326</v>
      </c>
      <c r="L11" s="27"/>
      <c r="M11" s="13"/>
      <c r="N11" s="17"/>
      <c r="O11" s="27"/>
    </row>
    <row r="12" spans="1:17" ht="17.149999999999999" customHeight="1" x14ac:dyDescent="0.2">
      <c r="A12" s="13" t="s">
        <v>313</v>
      </c>
      <c r="B12" s="17">
        <v>650</v>
      </c>
      <c r="C12" s="17"/>
      <c r="D12" s="13" t="s">
        <v>318</v>
      </c>
      <c r="E12" s="17" t="s">
        <v>55</v>
      </c>
      <c r="F12" s="14"/>
      <c r="G12" s="44" t="s">
        <v>319</v>
      </c>
      <c r="H12" s="17" t="s">
        <v>55</v>
      </c>
      <c r="I12" s="15"/>
      <c r="J12" s="13" t="s">
        <v>318</v>
      </c>
      <c r="K12" s="17" t="s">
        <v>326</v>
      </c>
      <c r="L12" s="27"/>
      <c r="M12" s="13"/>
      <c r="N12" s="17"/>
      <c r="O12" s="27"/>
    </row>
    <row r="13" spans="1:17" ht="17.149999999999999" customHeight="1" x14ac:dyDescent="0.2">
      <c r="A13" s="13" t="s">
        <v>314</v>
      </c>
      <c r="B13" s="17">
        <v>800</v>
      </c>
      <c r="C13" s="17"/>
      <c r="D13" s="13" t="s">
        <v>319</v>
      </c>
      <c r="E13" s="17" t="s">
        <v>55</v>
      </c>
      <c r="F13" s="14"/>
      <c r="G13" s="13" t="s">
        <v>320</v>
      </c>
      <c r="H13" s="17" t="s">
        <v>55</v>
      </c>
      <c r="I13" s="15"/>
      <c r="J13" s="44" t="s">
        <v>319</v>
      </c>
      <c r="K13" s="17" t="s">
        <v>326</v>
      </c>
      <c r="L13" s="27"/>
      <c r="M13" s="13"/>
      <c r="N13" s="17"/>
      <c r="O13" s="27"/>
    </row>
    <row r="14" spans="1:17" ht="17.149999999999999" customHeight="1" x14ac:dyDescent="0.2">
      <c r="A14" s="145" t="s">
        <v>315</v>
      </c>
      <c r="B14" s="17">
        <v>600</v>
      </c>
      <c r="C14" s="17"/>
      <c r="D14" s="13" t="s">
        <v>320</v>
      </c>
      <c r="E14" s="17" t="s">
        <v>55</v>
      </c>
      <c r="F14" s="14"/>
      <c r="G14" s="13" t="s">
        <v>321</v>
      </c>
      <c r="H14" s="17" t="s">
        <v>55</v>
      </c>
      <c r="I14" s="15"/>
      <c r="J14" s="13" t="s">
        <v>320</v>
      </c>
      <c r="K14" s="17" t="s">
        <v>326</v>
      </c>
      <c r="L14" s="27"/>
      <c r="M14" s="13"/>
      <c r="N14" s="17"/>
      <c r="O14" s="27"/>
    </row>
    <row r="15" spans="1:17" ht="17.149999999999999" customHeight="1" x14ac:dyDescent="0.2">
      <c r="A15" s="289" t="s">
        <v>651</v>
      </c>
      <c r="B15" s="34">
        <v>1050</v>
      </c>
      <c r="C15" s="34"/>
      <c r="D15" s="13" t="s">
        <v>321</v>
      </c>
      <c r="E15" s="17" t="s">
        <v>55</v>
      </c>
      <c r="F15" s="35"/>
      <c r="G15" s="291" t="s">
        <v>322</v>
      </c>
      <c r="H15" s="17" t="s">
        <v>55</v>
      </c>
      <c r="I15" s="38"/>
      <c r="J15" s="13" t="s">
        <v>321</v>
      </c>
      <c r="K15" s="17" t="s">
        <v>326</v>
      </c>
      <c r="L15" s="39"/>
      <c r="M15" s="33"/>
      <c r="N15" s="34"/>
      <c r="O15" s="39"/>
    </row>
    <row r="16" spans="1:17" ht="17.149999999999999" customHeight="1" x14ac:dyDescent="0.2">
      <c r="A16" s="13"/>
      <c r="B16" s="17"/>
      <c r="C16" s="16"/>
      <c r="D16" s="291" t="s">
        <v>668</v>
      </c>
      <c r="E16" s="17" t="s">
        <v>55</v>
      </c>
      <c r="F16" s="14"/>
      <c r="G16" s="33" t="s">
        <v>323</v>
      </c>
      <c r="H16" s="17" t="s">
        <v>55</v>
      </c>
      <c r="I16" s="15"/>
      <c r="J16" s="291" t="s">
        <v>322</v>
      </c>
      <c r="K16" s="17" t="s">
        <v>326</v>
      </c>
      <c r="L16" s="27"/>
      <c r="M16" s="13"/>
      <c r="N16" s="17"/>
      <c r="O16" s="27"/>
    </row>
    <row r="17" spans="1:17" ht="17.149999999999999" customHeight="1" x14ac:dyDescent="0.2">
      <c r="A17" s="33"/>
      <c r="B17" s="34"/>
      <c r="C17" s="37"/>
      <c r="D17" s="33" t="s">
        <v>323</v>
      </c>
      <c r="E17" s="34" t="s">
        <v>55</v>
      </c>
      <c r="F17" s="35"/>
      <c r="G17" s="77" t="s">
        <v>311</v>
      </c>
      <c r="H17" s="17" t="s">
        <v>56</v>
      </c>
      <c r="I17" s="38"/>
      <c r="J17" s="33" t="s">
        <v>323</v>
      </c>
      <c r="K17" s="17" t="s">
        <v>326</v>
      </c>
      <c r="L17" s="39"/>
      <c r="M17" s="33"/>
      <c r="N17" s="34"/>
      <c r="O17" s="39"/>
    </row>
    <row r="18" spans="1:17" ht="17.149999999999999" customHeight="1" x14ac:dyDescent="0.2">
      <c r="A18" s="13"/>
      <c r="B18" s="17"/>
      <c r="C18" s="14"/>
      <c r="D18" s="33"/>
      <c r="E18" s="17"/>
      <c r="F18" s="14"/>
      <c r="G18" s="23" t="s">
        <v>511</v>
      </c>
      <c r="H18" s="17" t="s">
        <v>56</v>
      </c>
      <c r="I18" s="27"/>
      <c r="J18" s="33"/>
      <c r="K18" s="31"/>
      <c r="L18" s="84"/>
      <c r="M18" s="13"/>
      <c r="N18" s="17"/>
      <c r="O18" s="27"/>
    </row>
    <row r="19" spans="1:17" ht="17.149999999999999" customHeight="1" x14ac:dyDescent="0.2">
      <c r="A19" s="292"/>
      <c r="B19" s="293"/>
      <c r="C19" s="294"/>
      <c r="D19" s="33"/>
      <c r="E19" s="293"/>
      <c r="F19" s="295"/>
      <c r="G19" s="296" t="s">
        <v>325</v>
      </c>
      <c r="H19" s="17" t="s">
        <v>56</v>
      </c>
      <c r="I19" s="297"/>
      <c r="J19" s="33"/>
      <c r="K19" s="34"/>
      <c r="L19" s="298"/>
      <c r="M19" s="292"/>
      <c r="N19" s="293"/>
      <c r="O19" s="298"/>
    </row>
    <row r="20" spans="1:17" s="2" customFormat="1" ht="20.149999999999999" customHeight="1" x14ac:dyDescent="0.2">
      <c r="A20" s="107" t="s">
        <v>37</v>
      </c>
      <c r="B20" s="59">
        <f>SUM(B7:B17)</f>
        <v>8150</v>
      </c>
      <c r="C20" s="60">
        <f>SUM(C7:C17)</f>
        <v>0</v>
      </c>
      <c r="D20" s="107" t="s">
        <v>37</v>
      </c>
      <c r="E20" s="59">
        <f>SUM(E7:E17)</f>
        <v>12150</v>
      </c>
      <c r="F20" s="60">
        <f>SUM(F7:F17)</f>
        <v>0</v>
      </c>
      <c r="G20" s="107" t="s">
        <v>37</v>
      </c>
      <c r="H20" s="59">
        <f>SUM(H7:H17)</f>
        <v>800</v>
      </c>
      <c r="I20" s="60">
        <f>SUM(I7:I17)</f>
        <v>0</v>
      </c>
      <c r="J20" s="107" t="s">
        <v>37</v>
      </c>
      <c r="K20" s="59">
        <f>SUM(K7:K17)</f>
        <v>0</v>
      </c>
      <c r="L20" s="60">
        <f>SUM(L7:L17)</f>
        <v>0</v>
      </c>
      <c r="M20" s="107" t="s">
        <v>37</v>
      </c>
      <c r="N20" s="59">
        <f>SUM(N7:N17)</f>
        <v>1000</v>
      </c>
      <c r="O20" s="60">
        <f>SUM(O7:O17)</f>
        <v>0</v>
      </c>
      <c r="Q20"/>
    </row>
    <row r="21" spans="1:17" s="2" customFormat="1" ht="20.149999999999999" customHeight="1" x14ac:dyDescent="0.2">
      <c r="A21" s="42" t="s">
        <v>327</v>
      </c>
      <c r="B21" s="43">
        <f>B31+E31+H31+K31+N31</f>
        <v>9400</v>
      </c>
      <c r="C21" s="6" t="s">
        <v>82</v>
      </c>
      <c r="D21" s="5">
        <f>C31+F31+I31+L31+O31</f>
        <v>0</v>
      </c>
      <c r="E21" t="s">
        <v>81</v>
      </c>
      <c r="F21" s="8"/>
      <c r="G21" s="9"/>
      <c r="H21" s="10"/>
      <c r="I21" s="10"/>
      <c r="J21" s="11"/>
      <c r="K21" s="10"/>
      <c r="L21" s="10"/>
      <c r="M21"/>
      <c r="N21" s="10"/>
      <c r="O21" s="10"/>
      <c r="Q21"/>
    </row>
    <row r="22" spans="1:17" ht="14.15" customHeight="1" x14ac:dyDescent="0.2">
      <c r="A22" s="52" t="s">
        <v>14</v>
      </c>
      <c r="B22" s="53" t="s">
        <v>15</v>
      </c>
      <c r="C22" s="87" t="s">
        <v>7</v>
      </c>
      <c r="D22" s="55" t="s">
        <v>14</v>
      </c>
      <c r="E22" s="53" t="s">
        <v>15</v>
      </c>
      <c r="F22" s="87" t="s">
        <v>7</v>
      </c>
      <c r="G22" s="55" t="s">
        <v>14</v>
      </c>
      <c r="H22" s="53" t="s">
        <v>15</v>
      </c>
      <c r="I22" s="87" t="s">
        <v>7</v>
      </c>
      <c r="J22" s="55" t="s">
        <v>14</v>
      </c>
      <c r="K22" s="53" t="s">
        <v>15</v>
      </c>
      <c r="L22" s="87" t="s">
        <v>7</v>
      </c>
      <c r="M22" s="55" t="s">
        <v>14</v>
      </c>
      <c r="N22" s="53" t="s">
        <v>15</v>
      </c>
      <c r="O22" s="57" t="s">
        <v>7</v>
      </c>
    </row>
    <row r="23" spans="1:17" ht="17.149999999999999" customHeight="1" x14ac:dyDescent="0.2">
      <c r="A23" s="45" t="s">
        <v>718</v>
      </c>
      <c r="B23" s="46" t="s">
        <v>56</v>
      </c>
      <c r="C23" s="84"/>
      <c r="D23" s="299" t="s">
        <v>717</v>
      </c>
      <c r="E23" s="46">
        <v>1400</v>
      </c>
      <c r="F23" s="88"/>
      <c r="G23" s="92" t="s">
        <v>718</v>
      </c>
      <c r="H23" s="46" t="s">
        <v>56</v>
      </c>
      <c r="I23" s="88"/>
      <c r="J23" s="92" t="s">
        <v>719</v>
      </c>
      <c r="K23" s="46" t="s">
        <v>56</v>
      </c>
      <c r="L23" s="96"/>
      <c r="M23" s="86" t="s">
        <v>333</v>
      </c>
      <c r="N23" s="17">
        <v>550</v>
      </c>
      <c r="O23" s="49"/>
    </row>
    <row r="24" spans="1:17" ht="17.149999999999999" customHeight="1" x14ac:dyDescent="0.2">
      <c r="A24" s="83" t="s">
        <v>328</v>
      </c>
      <c r="B24" s="17">
        <v>400</v>
      </c>
      <c r="C24" s="17"/>
      <c r="D24" s="83" t="s">
        <v>331</v>
      </c>
      <c r="E24" s="17" t="s">
        <v>55</v>
      </c>
      <c r="F24" s="89"/>
      <c r="G24" s="83" t="s">
        <v>331</v>
      </c>
      <c r="H24" s="17" t="s">
        <v>55</v>
      </c>
      <c r="I24" s="89"/>
      <c r="J24" s="83" t="s">
        <v>331</v>
      </c>
      <c r="K24" s="17" t="s">
        <v>55</v>
      </c>
      <c r="L24" s="84"/>
      <c r="M24" s="86" t="s">
        <v>337</v>
      </c>
      <c r="N24" s="17">
        <v>100</v>
      </c>
      <c r="O24" s="84"/>
    </row>
    <row r="25" spans="1:17" ht="17.149999999999999" customHeight="1" x14ac:dyDescent="0.2">
      <c r="A25" s="83" t="s">
        <v>652</v>
      </c>
      <c r="B25" s="17">
        <v>550</v>
      </c>
      <c r="C25" s="17"/>
      <c r="D25" s="83" t="s">
        <v>332</v>
      </c>
      <c r="E25" s="17" t="s">
        <v>55</v>
      </c>
      <c r="F25" s="89"/>
      <c r="G25" s="83" t="s">
        <v>332</v>
      </c>
      <c r="H25" s="17" t="s">
        <v>55</v>
      </c>
      <c r="I25" s="89"/>
      <c r="J25" s="83" t="s">
        <v>332</v>
      </c>
      <c r="K25" s="17" t="s">
        <v>55</v>
      </c>
      <c r="L25" s="84"/>
      <c r="M25" s="85" t="s">
        <v>719</v>
      </c>
      <c r="N25" s="46" t="s">
        <v>56</v>
      </c>
      <c r="O25" s="84"/>
    </row>
    <row r="26" spans="1:17" ht="17.149999999999999" customHeight="1" x14ac:dyDescent="0.2">
      <c r="A26" s="83" t="s">
        <v>653</v>
      </c>
      <c r="B26" s="17">
        <v>1650</v>
      </c>
      <c r="C26" s="17"/>
      <c r="D26" s="83" t="s">
        <v>333</v>
      </c>
      <c r="E26" s="17" t="s">
        <v>55</v>
      </c>
      <c r="F26" s="89"/>
      <c r="G26" s="83" t="s">
        <v>333</v>
      </c>
      <c r="H26" s="17" t="s">
        <v>55</v>
      </c>
      <c r="I26" s="89"/>
      <c r="J26" s="83" t="s">
        <v>333</v>
      </c>
      <c r="K26" s="17" t="s">
        <v>55</v>
      </c>
      <c r="L26" s="84"/>
      <c r="M26" s="86" t="s">
        <v>331</v>
      </c>
      <c r="N26" s="17" t="s">
        <v>55</v>
      </c>
      <c r="O26" s="84"/>
    </row>
    <row r="27" spans="1:17" ht="17.149999999999999" customHeight="1" x14ac:dyDescent="0.2">
      <c r="A27" s="83" t="s">
        <v>654</v>
      </c>
      <c r="B27" s="17">
        <v>850</v>
      </c>
      <c r="C27" s="17"/>
      <c r="D27" s="83" t="s">
        <v>336</v>
      </c>
      <c r="E27" s="17" t="s">
        <v>55</v>
      </c>
      <c r="F27" s="89"/>
      <c r="G27" s="83" t="s">
        <v>336</v>
      </c>
      <c r="H27" s="17" t="s">
        <v>55</v>
      </c>
      <c r="I27" s="89"/>
      <c r="J27" s="83" t="s">
        <v>336</v>
      </c>
      <c r="K27" s="17" t="s">
        <v>55</v>
      </c>
      <c r="L27" s="84"/>
      <c r="M27" s="86" t="s">
        <v>334</v>
      </c>
      <c r="N27" s="17" t="s">
        <v>55</v>
      </c>
      <c r="O27" s="84"/>
    </row>
    <row r="28" spans="1:17" ht="17.149999999999999" customHeight="1" x14ac:dyDescent="0.2">
      <c r="A28" s="83" t="s">
        <v>655</v>
      </c>
      <c r="B28" s="17">
        <v>1950</v>
      </c>
      <c r="C28" s="17"/>
      <c r="D28" s="83" t="s">
        <v>338</v>
      </c>
      <c r="E28" s="17" t="s">
        <v>55</v>
      </c>
      <c r="F28" s="89"/>
      <c r="G28" s="83" t="s">
        <v>338</v>
      </c>
      <c r="H28" s="17" t="s">
        <v>55</v>
      </c>
      <c r="I28" s="89"/>
      <c r="J28" s="83" t="s">
        <v>338</v>
      </c>
      <c r="K28" s="17" t="s">
        <v>55</v>
      </c>
      <c r="L28" s="84"/>
      <c r="M28" s="95"/>
      <c r="N28" s="17"/>
      <c r="O28" s="84"/>
    </row>
    <row r="29" spans="1:17" ht="17.149999999999999" customHeight="1" x14ac:dyDescent="0.2">
      <c r="A29" s="83" t="s">
        <v>329</v>
      </c>
      <c r="B29" s="17">
        <v>950</v>
      </c>
      <c r="C29" s="17"/>
      <c r="D29" s="83" t="s">
        <v>334</v>
      </c>
      <c r="E29" s="17" t="s">
        <v>55</v>
      </c>
      <c r="F29" s="89"/>
      <c r="G29" s="83" t="s">
        <v>334</v>
      </c>
      <c r="H29" s="17" t="s">
        <v>55</v>
      </c>
      <c r="I29" s="89"/>
      <c r="J29" s="83" t="s">
        <v>334</v>
      </c>
      <c r="K29" s="17" t="s">
        <v>55</v>
      </c>
      <c r="L29" s="84"/>
      <c r="M29" s="95"/>
      <c r="N29" s="17"/>
      <c r="O29" s="84"/>
    </row>
    <row r="30" spans="1:17" ht="17.149999999999999" customHeight="1" x14ac:dyDescent="0.2">
      <c r="A30" s="83" t="s">
        <v>330</v>
      </c>
      <c r="B30" s="17">
        <v>1000</v>
      </c>
      <c r="C30" s="17"/>
      <c r="D30" s="83" t="s">
        <v>335</v>
      </c>
      <c r="E30" s="17" t="s">
        <v>55</v>
      </c>
      <c r="F30" s="89"/>
      <c r="G30" s="83" t="s">
        <v>335</v>
      </c>
      <c r="H30" s="17" t="s">
        <v>55</v>
      </c>
      <c r="I30" s="89"/>
      <c r="J30" s="83" t="s">
        <v>335</v>
      </c>
      <c r="K30" s="17" t="s">
        <v>55</v>
      </c>
      <c r="L30" s="84"/>
      <c r="M30" s="95"/>
      <c r="N30" s="17"/>
      <c r="O30" s="84"/>
    </row>
    <row r="31" spans="1:17" s="2" customFormat="1" ht="20.149999999999999" customHeight="1" x14ac:dyDescent="0.2">
      <c r="A31" s="107" t="s">
        <v>37</v>
      </c>
      <c r="B31" s="59">
        <f>SUM(B23:B30)</f>
        <v>7350</v>
      </c>
      <c r="C31" s="91">
        <f>SUM(C23:C30)</f>
        <v>0</v>
      </c>
      <c r="D31" s="148" t="s">
        <v>37</v>
      </c>
      <c r="E31" s="59">
        <f>SUM(E23:E30)</f>
        <v>1400</v>
      </c>
      <c r="F31" s="91">
        <f>SUM(F23:F30)</f>
        <v>0</v>
      </c>
      <c r="G31" s="148" t="s">
        <v>37</v>
      </c>
      <c r="H31" s="59">
        <f>SUM(H23:H30)</f>
        <v>0</v>
      </c>
      <c r="I31" s="91">
        <f>SUM(I23:I30)</f>
        <v>0</v>
      </c>
      <c r="J31" s="148" t="s">
        <v>37</v>
      </c>
      <c r="K31" s="59">
        <f>SUM(K23:K30)</f>
        <v>0</v>
      </c>
      <c r="L31" s="91">
        <f>SUM(L23:L30)</f>
        <v>0</v>
      </c>
      <c r="M31" s="148" t="s">
        <v>37</v>
      </c>
      <c r="N31" s="59">
        <f>SUM(N23:N30)</f>
        <v>650</v>
      </c>
      <c r="O31" s="60">
        <f>SUM(O23:O30)</f>
        <v>0</v>
      </c>
      <c r="Q31"/>
    </row>
    <row r="32" spans="1:17" s="2" customFormat="1" ht="20.149999999999999" customHeight="1" x14ac:dyDescent="0.2">
      <c r="A32" s="42" t="s">
        <v>339</v>
      </c>
      <c r="B32" s="43">
        <f>B42+E42+H42+K42+N42</f>
        <v>7100</v>
      </c>
      <c r="C32" s="6" t="s">
        <v>82</v>
      </c>
      <c r="D32" s="5">
        <f>C42+F42+I42+L42+O42</f>
        <v>0</v>
      </c>
      <c r="E32" t="s">
        <v>81</v>
      </c>
      <c r="F32" s="8"/>
      <c r="G32" s="9"/>
      <c r="H32" s="10"/>
      <c r="I32" s="10"/>
      <c r="J32" s="11"/>
      <c r="K32" s="10"/>
      <c r="L32" s="10"/>
      <c r="M32"/>
      <c r="N32" s="10"/>
      <c r="O32" s="10"/>
      <c r="Q32"/>
    </row>
    <row r="33" spans="1:17" ht="14.15" customHeight="1" x14ac:dyDescent="0.2">
      <c r="A33" s="52" t="s">
        <v>14</v>
      </c>
      <c r="B33" s="53" t="s">
        <v>15</v>
      </c>
      <c r="C33" s="54" t="s">
        <v>7</v>
      </c>
      <c r="D33" s="56" t="s">
        <v>14</v>
      </c>
      <c r="E33" s="53" t="s">
        <v>15</v>
      </c>
      <c r="F33" s="57" t="s">
        <v>7</v>
      </c>
      <c r="G33" s="55" t="s">
        <v>14</v>
      </c>
      <c r="H33" s="53" t="s">
        <v>15</v>
      </c>
      <c r="I33" s="54" t="s">
        <v>7</v>
      </c>
      <c r="J33" s="56" t="s">
        <v>14</v>
      </c>
      <c r="K33" s="53" t="s">
        <v>15</v>
      </c>
      <c r="L33" s="57" t="s">
        <v>7</v>
      </c>
      <c r="M33" s="56" t="s">
        <v>14</v>
      </c>
      <c r="N33" s="53" t="s">
        <v>15</v>
      </c>
      <c r="O33" s="57" t="s">
        <v>7</v>
      </c>
      <c r="P33" s="3"/>
      <c r="Q33" s="1"/>
    </row>
    <row r="34" spans="1:17" s="2" customFormat="1" ht="17.149999999999999" customHeight="1" x14ac:dyDescent="0.2">
      <c r="A34" s="13" t="s">
        <v>656</v>
      </c>
      <c r="B34" s="17">
        <v>1000</v>
      </c>
      <c r="C34" s="17"/>
      <c r="D34" s="13" t="s">
        <v>658</v>
      </c>
      <c r="E34" s="17">
        <v>1700</v>
      </c>
      <c r="F34" s="14"/>
      <c r="G34" s="23" t="s">
        <v>340</v>
      </c>
      <c r="H34" s="17" t="s">
        <v>55</v>
      </c>
      <c r="I34" s="15"/>
      <c r="J34" s="83" t="s">
        <v>340</v>
      </c>
      <c r="K34" s="17" t="s">
        <v>434</v>
      </c>
      <c r="L34" s="27"/>
      <c r="M34" s="13" t="s">
        <v>346</v>
      </c>
      <c r="N34" s="17">
        <v>150</v>
      </c>
      <c r="O34" s="27"/>
      <c r="Q34"/>
    </row>
    <row r="35" spans="1:17" s="2" customFormat="1" ht="17.149999999999999" customHeight="1" x14ac:dyDescent="0.2">
      <c r="A35" s="13" t="s">
        <v>657</v>
      </c>
      <c r="B35" s="17">
        <v>3350</v>
      </c>
      <c r="C35" s="17"/>
      <c r="D35" s="13" t="s">
        <v>346</v>
      </c>
      <c r="E35" s="17" t="s">
        <v>55</v>
      </c>
      <c r="F35" s="14"/>
      <c r="G35" s="23" t="s">
        <v>352</v>
      </c>
      <c r="H35" s="17" t="s">
        <v>55</v>
      </c>
      <c r="I35" s="15"/>
      <c r="J35" s="83" t="s">
        <v>352</v>
      </c>
      <c r="K35" s="17" t="s">
        <v>55</v>
      </c>
      <c r="L35" s="27"/>
      <c r="M35" s="13" t="s">
        <v>347</v>
      </c>
      <c r="N35" s="17">
        <v>100</v>
      </c>
      <c r="O35" s="27"/>
      <c r="Q35"/>
    </row>
    <row r="36" spans="1:17" s="2" customFormat="1" ht="17.149999999999999" customHeight="1" x14ac:dyDescent="0.2">
      <c r="A36" s="13" t="s">
        <v>341</v>
      </c>
      <c r="B36" s="17">
        <v>350</v>
      </c>
      <c r="C36" s="17"/>
      <c r="D36" s="13" t="s">
        <v>347</v>
      </c>
      <c r="E36" s="17" t="s">
        <v>55</v>
      </c>
      <c r="F36" s="14"/>
      <c r="G36" s="23" t="s">
        <v>347</v>
      </c>
      <c r="H36" s="17" t="s">
        <v>55</v>
      </c>
      <c r="I36" s="15"/>
      <c r="J36" s="83" t="s">
        <v>347</v>
      </c>
      <c r="K36" s="17" t="s">
        <v>55</v>
      </c>
      <c r="L36" s="27"/>
      <c r="M36" s="13" t="s">
        <v>340</v>
      </c>
      <c r="N36" s="17" t="s">
        <v>56</v>
      </c>
      <c r="O36" s="27"/>
      <c r="Q36"/>
    </row>
    <row r="37" spans="1:17" s="2" customFormat="1" ht="17.149999999999999" customHeight="1" x14ac:dyDescent="0.2">
      <c r="A37" s="13" t="s">
        <v>342</v>
      </c>
      <c r="B37" s="17">
        <v>150</v>
      </c>
      <c r="C37" s="17"/>
      <c r="D37" s="13" t="s">
        <v>348</v>
      </c>
      <c r="E37" s="17" t="s">
        <v>55</v>
      </c>
      <c r="F37" s="14"/>
      <c r="G37" s="23" t="s">
        <v>353</v>
      </c>
      <c r="H37" s="17" t="s">
        <v>55</v>
      </c>
      <c r="I37" s="15"/>
      <c r="J37" s="83" t="s">
        <v>353</v>
      </c>
      <c r="K37" s="17" t="s">
        <v>55</v>
      </c>
      <c r="L37" s="27"/>
      <c r="M37" s="13"/>
      <c r="N37" s="17"/>
      <c r="O37" s="27"/>
      <c r="Q37"/>
    </row>
    <row r="38" spans="1:17" s="2" customFormat="1" ht="17.149999999999999" customHeight="1" x14ac:dyDescent="0.2">
      <c r="A38" s="13" t="s">
        <v>343</v>
      </c>
      <c r="B38" s="17">
        <v>100</v>
      </c>
      <c r="C38" s="17"/>
      <c r="D38" s="13" t="s">
        <v>349</v>
      </c>
      <c r="E38" s="17" t="s">
        <v>55</v>
      </c>
      <c r="F38" s="14"/>
      <c r="G38" s="23" t="s">
        <v>351</v>
      </c>
      <c r="H38" s="17" t="s">
        <v>55</v>
      </c>
      <c r="I38" s="15"/>
      <c r="J38" s="83" t="s">
        <v>351</v>
      </c>
      <c r="K38" s="17" t="s">
        <v>55</v>
      </c>
      <c r="L38" s="27"/>
      <c r="M38" s="13"/>
      <c r="N38" s="17"/>
      <c r="O38" s="27"/>
      <c r="Q38"/>
    </row>
    <row r="39" spans="1:17" s="2" customFormat="1" ht="17.149999999999999" customHeight="1" x14ac:dyDescent="0.2">
      <c r="A39" s="13" t="s">
        <v>344</v>
      </c>
      <c r="B39" s="17">
        <v>100</v>
      </c>
      <c r="C39" s="17"/>
      <c r="D39" s="13" t="s">
        <v>350</v>
      </c>
      <c r="E39" s="17" t="s">
        <v>55</v>
      </c>
      <c r="F39" s="14"/>
      <c r="G39" s="23"/>
      <c r="H39" s="17"/>
      <c r="I39" s="15"/>
      <c r="J39" s="13"/>
      <c r="K39" s="17"/>
      <c r="L39" s="27"/>
      <c r="M39" s="13"/>
      <c r="N39" s="17"/>
      <c r="O39" s="27"/>
      <c r="Q39"/>
    </row>
    <row r="40" spans="1:17" s="2" customFormat="1" ht="17.149999999999999" customHeight="1" x14ac:dyDescent="0.2">
      <c r="A40" s="13" t="s">
        <v>345</v>
      </c>
      <c r="B40" s="17">
        <v>100</v>
      </c>
      <c r="C40" s="17"/>
      <c r="D40" s="13" t="s">
        <v>351</v>
      </c>
      <c r="E40" s="17" t="s">
        <v>55</v>
      </c>
      <c r="F40" s="14"/>
      <c r="G40" s="23"/>
      <c r="H40" s="17"/>
      <c r="I40" s="15"/>
      <c r="J40" s="13"/>
      <c r="K40" s="17"/>
      <c r="L40" s="27"/>
      <c r="M40" s="13"/>
      <c r="N40" s="17"/>
      <c r="O40" s="27"/>
      <c r="Q40"/>
    </row>
    <row r="41" spans="1:17" s="2" customFormat="1" ht="17.149999999999999" customHeight="1" x14ac:dyDescent="0.2">
      <c r="A41" s="13"/>
      <c r="B41" s="17"/>
      <c r="C41" s="16"/>
      <c r="D41" s="13"/>
      <c r="E41" s="17"/>
      <c r="F41" s="14"/>
      <c r="G41" s="23"/>
      <c r="H41" s="17"/>
      <c r="I41" s="15"/>
      <c r="J41" s="13"/>
      <c r="K41" s="17"/>
      <c r="L41" s="27"/>
      <c r="M41" s="13"/>
      <c r="N41" s="17"/>
      <c r="O41" s="27"/>
      <c r="Q41"/>
    </row>
    <row r="42" spans="1:17" s="2" customFormat="1" ht="20.149999999999999" customHeight="1" x14ac:dyDescent="0.2">
      <c r="A42" s="58" t="s">
        <v>37</v>
      </c>
      <c r="B42" s="59">
        <f>SUM(B34:B41)</f>
        <v>5150</v>
      </c>
      <c r="C42" s="91">
        <f>SUM(C34:C41)</f>
        <v>0</v>
      </c>
      <c r="D42" s="148" t="s">
        <v>37</v>
      </c>
      <c r="E42" s="59">
        <f>SUM(E34:E41)</f>
        <v>1700</v>
      </c>
      <c r="F42" s="91">
        <f>SUM(F34:F41)</f>
        <v>0</v>
      </c>
      <c r="G42" s="148" t="s">
        <v>37</v>
      </c>
      <c r="H42" s="59">
        <f>SUM(H34:H41)</f>
        <v>0</v>
      </c>
      <c r="I42" s="91">
        <f>SUM(I34:I41)</f>
        <v>0</v>
      </c>
      <c r="J42" s="148" t="s">
        <v>37</v>
      </c>
      <c r="K42" s="59">
        <f>SUM(K34:K41)</f>
        <v>0</v>
      </c>
      <c r="L42" s="91">
        <f>SUM(L34:L41)</f>
        <v>0</v>
      </c>
      <c r="M42" s="148" t="s">
        <v>37</v>
      </c>
      <c r="N42" s="59">
        <f>SUM(N34:N41)</f>
        <v>250</v>
      </c>
      <c r="O42" s="60">
        <f>SUM(O34:O41)</f>
        <v>0</v>
      </c>
      <c r="Q42"/>
    </row>
    <row r="43" spans="1:17" s="2" customFormat="1" ht="25.25" customHeight="1" x14ac:dyDescent="0.2">
      <c r="A43" s="328" t="s">
        <v>510</v>
      </c>
      <c r="B43" s="329"/>
      <c r="C43" s="329"/>
      <c r="D43" s="329"/>
      <c r="E43" s="329"/>
      <c r="F43" s="362" t="s">
        <v>208</v>
      </c>
      <c r="G43" s="362"/>
      <c r="H43" s="362"/>
      <c r="Q43"/>
    </row>
    <row r="44" spans="1:17" s="2" customFormat="1" x14ac:dyDescent="0.2">
      <c r="A44" s="1"/>
      <c r="E44" s="4"/>
      <c r="Q44"/>
    </row>
  </sheetData>
  <mergeCells count="17">
    <mergeCell ref="F43:H43"/>
    <mergeCell ref="M5:O5"/>
    <mergeCell ref="A43:E43"/>
    <mergeCell ref="A5:C5"/>
    <mergeCell ref="D5:F5"/>
    <mergeCell ref="G5:I5"/>
    <mergeCell ref="J5:L5"/>
    <mergeCell ref="L1:M1"/>
    <mergeCell ref="L2:M2"/>
    <mergeCell ref="N1:O1"/>
    <mergeCell ref="B2:D2"/>
    <mergeCell ref="H2:J2"/>
    <mergeCell ref="B1:D1"/>
    <mergeCell ref="E1:E2"/>
    <mergeCell ref="F1:G2"/>
    <mergeCell ref="H1:J1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73" orientation="landscape" r:id="rId1"/>
  <headerFooter>
    <oddFooter>&amp;C&amp;8 11
&amp;R&amp;8㈱岐阜折込センター　2023年6月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9"/>
  <sheetViews>
    <sheetView showZeros="0" topLeftCell="A5" zoomScale="77" zoomScaleNormal="77" workbookViewId="0">
      <selection activeCell="D27" sqref="D27"/>
    </sheetView>
  </sheetViews>
  <sheetFormatPr defaultRowHeight="13" x14ac:dyDescent="0.2"/>
  <cols>
    <col min="1" max="1" width="19.54296875" style="1" bestFit="1" customWidth="1"/>
    <col min="2" max="2" width="11.7265625" style="2" customWidth="1"/>
    <col min="3" max="3" width="10.7265625" style="2" customWidth="1"/>
    <col min="4" max="4" width="16.7265625" style="2" customWidth="1"/>
    <col min="5" max="6" width="11.7265625" style="2" customWidth="1"/>
    <col min="7" max="7" width="17.26953125" style="2" customWidth="1"/>
    <col min="8" max="9" width="11.7265625" style="2" customWidth="1"/>
    <col min="10" max="10" width="13.26953125" style="2" customWidth="1"/>
    <col min="11" max="12" width="11.7265625" style="2" customWidth="1"/>
    <col min="13" max="13" width="12.7265625" style="2" customWidth="1"/>
    <col min="14" max="15" width="11.7265625" style="2" customWidth="1"/>
    <col min="16" max="16" width="9" style="2"/>
  </cols>
  <sheetData>
    <row r="1" spans="1:17" ht="20.149999999999999" customHeight="1" x14ac:dyDescent="0.2">
      <c r="A1" s="198" t="s">
        <v>8</v>
      </c>
      <c r="B1" s="339">
        <f>表紙!C1</f>
        <v>0</v>
      </c>
      <c r="C1" s="339"/>
      <c r="D1" s="309"/>
      <c r="E1" s="342" t="s">
        <v>10</v>
      </c>
      <c r="F1" s="344">
        <f>表紙!F1</f>
        <v>0</v>
      </c>
      <c r="G1" s="345"/>
      <c r="H1" s="333" t="s">
        <v>11</v>
      </c>
      <c r="I1" s="348"/>
      <c r="J1" s="334"/>
      <c r="K1" s="106" t="s">
        <v>12</v>
      </c>
      <c r="L1" s="333" t="s">
        <v>13</v>
      </c>
      <c r="M1" s="334"/>
      <c r="N1" s="335" t="s">
        <v>54</v>
      </c>
      <c r="O1" s="336"/>
    </row>
    <row r="2" spans="1:17" ht="20.149999999999999" customHeight="1" x14ac:dyDescent="0.2">
      <c r="A2" s="199" t="s">
        <v>9</v>
      </c>
      <c r="B2" s="340">
        <f>表紙!C2</f>
        <v>0</v>
      </c>
      <c r="C2" s="340"/>
      <c r="D2" s="341"/>
      <c r="E2" s="343"/>
      <c r="F2" s="346"/>
      <c r="G2" s="347"/>
      <c r="H2" s="330" t="str">
        <f>表紙!J2</f>
        <v>年　　　月　　　日（　　　）</v>
      </c>
      <c r="I2" s="331"/>
      <c r="J2" s="332"/>
      <c r="K2" s="247">
        <f>表紙!K2</f>
        <v>0</v>
      </c>
      <c r="L2" s="318">
        <f>D3</f>
        <v>0</v>
      </c>
      <c r="M2" s="319"/>
      <c r="N2" s="310"/>
      <c r="O2" s="311"/>
    </row>
    <row r="3" spans="1:17" ht="20.149999999999999" customHeight="1" x14ac:dyDescent="0.2">
      <c r="A3" s="42" t="s">
        <v>389</v>
      </c>
      <c r="B3" s="201">
        <f>B47+E47+H47+K47+N47</f>
        <v>119250</v>
      </c>
      <c r="C3" s="202" t="s">
        <v>82</v>
      </c>
      <c r="D3" s="5">
        <f>C47+F47+I47+L47+O47</f>
        <v>0</v>
      </c>
      <c r="E3" s="42" t="s">
        <v>81</v>
      </c>
      <c r="F3"/>
      <c r="G3"/>
      <c r="H3"/>
      <c r="I3"/>
      <c r="J3"/>
      <c r="K3"/>
      <c r="L3" s="349"/>
      <c r="M3" s="350"/>
      <c r="N3"/>
      <c r="O3"/>
    </row>
    <row r="4" spans="1:17" ht="17.149999999999999" customHeight="1" x14ac:dyDescent="0.2">
      <c r="A4" s="337" t="s">
        <v>1</v>
      </c>
      <c r="B4" s="337"/>
      <c r="C4" s="338"/>
      <c r="D4" s="337" t="s">
        <v>2</v>
      </c>
      <c r="E4" s="337"/>
      <c r="F4" s="337"/>
      <c r="G4" s="337" t="s">
        <v>3</v>
      </c>
      <c r="H4" s="337"/>
      <c r="I4" s="337"/>
      <c r="J4" s="337" t="s">
        <v>4</v>
      </c>
      <c r="K4" s="337"/>
      <c r="L4" s="337"/>
      <c r="M4" s="337" t="s">
        <v>5</v>
      </c>
      <c r="N4" s="337"/>
      <c r="O4" s="337"/>
      <c r="P4"/>
    </row>
    <row r="5" spans="1:17" ht="14.15" customHeight="1" x14ac:dyDescent="0.2">
      <c r="A5" s="107" t="s">
        <v>14</v>
      </c>
      <c r="B5" s="108" t="s">
        <v>15</v>
      </c>
      <c r="C5" s="109" t="s">
        <v>7</v>
      </c>
      <c r="D5" s="107" t="s">
        <v>14</v>
      </c>
      <c r="E5" s="108" t="s">
        <v>15</v>
      </c>
      <c r="F5" s="110" t="s">
        <v>7</v>
      </c>
      <c r="G5" s="107" t="s">
        <v>14</v>
      </c>
      <c r="H5" s="108" t="s">
        <v>15</v>
      </c>
      <c r="I5" s="110" t="s">
        <v>7</v>
      </c>
      <c r="J5" s="107" t="s">
        <v>14</v>
      </c>
      <c r="K5" s="108" t="s">
        <v>15</v>
      </c>
      <c r="L5" s="110" t="s">
        <v>7</v>
      </c>
      <c r="M5" s="107" t="s">
        <v>14</v>
      </c>
      <c r="N5" s="108" t="s">
        <v>15</v>
      </c>
      <c r="O5" s="256" t="s">
        <v>7</v>
      </c>
      <c r="P5" s="3"/>
      <c r="Q5" s="1"/>
    </row>
    <row r="6" spans="1:17" ht="17.149999999999999" customHeight="1" x14ac:dyDescent="0.2">
      <c r="A6" s="209" t="s">
        <v>521</v>
      </c>
      <c r="B6" s="210">
        <v>4300</v>
      </c>
      <c r="C6" s="210"/>
      <c r="D6" s="209" t="s">
        <v>584</v>
      </c>
      <c r="E6" s="210">
        <v>2000</v>
      </c>
      <c r="F6" s="211"/>
      <c r="G6" s="216" t="s">
        <v>16</v>
      </c>
      <c r="H6" s="210" t="s">
        <v>487</v>
      </c>
      <c r="I6" s="210"/>
      <c r="J6" s="212" t="s">
        <v>41</v>
      </c>
      <c r="K6" s="213" t="s">
        <v>488</v>
      </c>
      <c r="L6" s="210"/>
      <c r="M6" s="209" t="s">
        <v>48</v>
      </c>
      <c r="N6" s="210">
        <v>800</v>
      </c>
      <c r="O6" s="257"/>
    </row>
    <row r="7" spans="1:17" ht="17.149999999999999" customHeight="1" x14ac:dyDescent="0.2">
      <c r="A7" s="212" t="s">
        <v>522</v>
      </c>
      <c r="B7" s="213">
        <v>2000</v>
      </c>
      <c r="C7" s="213"/>
      <c r="D7" s="212" t="s">
        <v>585</v>
      </c>
      <c r="E7" s="213">
        <v>1400</v>
      </c>
      <c r="F7" s="214"/>
      <c r="G7" s="216" t="s">
        <v>443</v>
      </c>
      <c r="H7" s="213" t="s">
        <v>487</v>
      </c>
      <c r="I7" s="213"/>
      <c r="J7" s="212" t="s">
        <v>42</v>
      </c>
      <c r="K7" s="213" t="s">
        <v>488</v>
      </c>
      <c r="L7" s="213"/>
      <c r="M7" s="216" t="s">
        <v>17</v>
      </c>
      <c r="N7" s="213">
        <v>800</v>
      </c>
      <c r="O7" s="258"/>
    </row>
    <row r="8" spans="1:17" ht="17.149999999999999" customHeight="1" x14ac:dyDescent="0.2">
      <c r="A8" s="216" t="s">
        <v>38</v>
      </c>
      <c r="B8" s="213">
        <v>2100</v>
      </c>
      <c r="C8" s="213"/>
      <c r="D8" s="212" t="s">
        <v>57</v>
      </c>
      <c r="E8" s="213">
        <v>850</v>
      </c>
      <c r="F8" s="214"/>
      <c r="G8" s="216" t="s">
        <v>18</v>
      </c>
      <c r="H8" s="213" t="s">
        <v>486</v>
      </c>
      <c r="I8" s="213"/>
      <c r="J8" s="212" t="s">
        <v>43</v>
      </c>
      <c r="K8" s="213" t="s">
        <v>488</v>
      </c>
      <c r="L8" s="213"/>
      <c r="M8" s="216" t="s">
        <v>51</v>
      </c>
      <c r="N8" s="213">
        <v>450</v>
      </c>
      <c r="O8" s="258"/>
    </row>
    <row r="9" spans="1:17" ht="17.149999999999999" customHeight="1" x14ac:dyDescent="0.2">
      <c r="A9" s="216" t="s">
        <v>523</v>
      </c>
      <c r="B9" s="213">
        <v>2950</v>
      </c>
      <c r="C9" s="213"/>
      <c r="D9" s="212" t="s">
        <v>688</v>
      </c>
      <c r="E9" s="213">
        <v>2950</v>
      </c>
      <c r="F9" s="214"/>
      <c r="G9" s="216" t="s">
        <v>444</v>
      </c>
      <c r="H9" s="213" t="s">
        <v>55</v>
      </c>
      <c r="I9" s="213"/>
      <c r="J9" s="212" t="s">
        <v>503</v>
      </c>
      <c r="K9" s="213" t="s">
        <v>488</v>
      </c>
      <c r="L9" s="214"/>
      <c r="M9" s="216" t="s">
        <v>21</v>
      </c>
      <c r="N9" s="213">
        <v>800</v>
      </c>
      <c r="O9" s="258"/>
    </row>
    <row r="10" spans="1:17" ht="17.149999999999999" customHeight="1" x14ac:dyDescent="0.2">
      <c r="A10" s="216" t="s">
        <v>524</v>
      </c>
      <c r="B10" s="213">
        <v>1050</v>
      </c>
      <c r="C10" s="213"/>
      <c r="D10" s="212" t="s">
        <v>586</v>
      </c>
      <c r="E10" s="213">
        <v>1300</v>
      </c>
      <c r="F10" s="214"/>
      <c r="G10" s="216" t="s">
        <v>19</v>
      </c>
      <c r="H10" s="213" t="s">
        <v>431</v>
      </c>
      <c r="I10" s="213"/>
      <c r="J10" s="212" t="s">
        <v>20</v>
      </c>
      <c r="K10" s="213" t="s">
        <v>488</v>
      </c>
      <c r="L10" s="214"/>
      <c r="M10" s="216" t="s">
        <v>52</v>
      </c>
      <c r="N10" s="213">
        <v>350</v>
      </c>
      <c r="O10" s="258"/>
    </row>
    <row r="11" spans="1:17" ht="17.149999999999999" customHeight="1" x14ac:dyDescent="0.2">
      <c r="A11" s="216" t="s">
        <v>525</v>
      </c>
      <c r="B11" s="213">
        <v>1550</v>
      </c>
      <c r="C11" s="213"/>
      <c r="D11" s="212" t="s">
        <v>587</v>
      </c>
      <c r="E11" s="213">
        <v>900</v>
      </c>
      <c r="F11" s="214"/>
      <c r="G11" s="216" t="s">
        <v>445</v>
      </c>
      <c r="H11" s="213" t="s">
        <v>431</v>
      </c>
      <c r="I11" s="213"/>
      <c r="J11" s="212" t="s">
        <v>44</v>
      </c>
      <c r="K11" s="213" t="s">
        <v>488</v>
      </c>
      <c r="L11" s="214"/>
      <c r="M11" s="216" t="s">
        <v>49</v>
      </c>
      <c r="N11" s="213">
        <v>550</v>
      </c>
      <c r="O11" s="258"/>
    </row>
    <row r="12" spans="1:17" ht="17.149999999999999" customHeight="1" x14ac:dyDescent="0.2">
      <c r="A12" s="216" t="s">
        <v>684</v>
      </c>
      <c r="B12" s="213">
        <v>1900</v>
      </c>
      <c r="C12" s="213"/>
      <c r="D12" s="212" t="s">
        <v>588</v>
      </c>
      <c r="E12" s="213">
        <v>750</v>
      </c>
      <c r="F12" s="214"/>
      <c r="G12" s="216" t="s">
        <v>464</v>
      </c>
      <c r="H12" s="213" t="s">
        <v>434</v>
      </c>
      <c r="I12" s="213"/>
      <c r="J12" s="212" t="s">
        <v>45</v>
      </c>
      <c r="K12" s="213" t="s">
        <v>488</v>
      </c>
      <c r="L12" s="214"/>
      <c r="M12" s="216" t="s">
        <v>53</v>
      </c>
      <c r="N12" s="213">
        <v>500</v>
      </c>
      <c r="O12" s="258"/>
    </row>
    <row r="13" spans="1:17" ht="17.149999999999999" customHeight="1" x14ac:dyDescent="0.2">
      <c r="A13" s="216" t="s">
        <v>526</v>
      </c>
      <c r="B13" s="213">
        <v>1500</v>
      </c>
      <c r="C13" s="213"/>
      <c r="D13" s="212" t="s">
        <v>689</v>
      </c>
      <c r="E13" s="213">
        <v>1400</v>
      </c>
      <c r="F13" s="214"/>
      <c r="G13" s="216" t="s">
        <v>479</v>
      </c>
      <c r="H13" s="213" t="s">
        <v>465</v>
      </c>
      <c r="I13" s="214"/>
      <c r="J13" s="212" t="s">
        <v>46</v>
      </c>
      <c r="K13" s="213" t="s">
        <v>488</v>
      </c>
      <c r="L13" s="214"/>
      <c r="M13" s="216" t="s">
        <v>23</v>
      </c>
      <c r="N13" s="213">
        <v>600</v>
      </c>
      <c r="O13" s="258"/>
    </row>
    <row r="14" spans="1:17" ht="17.149999999999999" customHeight="1" x14ac:dyDescent="0.2">
      <c r="A14" s="216" t="s">
        <v>527</v>
      </c>
      <c r="B14" s="213">
        <v>4850</v>
      </c>
      <c r="C14" s="213"/>
      <c r="D14" s="212" t="s">
        <v>589</v>
      </c>
      <c r="E14" s="213">
        <v>2400</v>
      </c>
      <c r="F14" s="214"/>
      <c r="G14" s="236" t="s">
        <v>480</v>
      </c>
      <c r="H14" s="213" t="s">
        <v>466</v>
      </c>
      <c r="I14" s="214"/>
      <c r="J14" s="212" t="s">
        <v>18</v>
      </c>
      <c r="K14" s="213" t="s">
        <v>489</v>
      </c>
      <c r="L14" s="214"/>
      <c r="M14" s="216"/>
      <c r="N14" s="213"/>
      <c r="O14" s="258"/>
    </row>
    <row r="15" spans="1:17" ht="17.149999999999999" customHeight="1" x14ac:dyDescent="0.2">
      <c r="A15" s="216" t="s">
        <v>528</v>
      </c>
      <c r="B15" s="213">
        <v>2100</v>
      </c>
      <c r="C15" s="213"/>
      <c r="D15" s="212" t="s">
        <v>590</v>
      </c>
      <c r="E15" s="213">
        <v>1000</v>
      </c>
      <c r="F15" s="214"/>
      <c r="G15" s="282" t="s">
        <v>45</v>
      </c>
      <c r="H15" s="213" t="s">
        <v>484</v>
      </c>
      <c r="I15" s="214"/>
      <c r="J15" s="212" t="s">
        <v>47</v>
      </c>
      <c r="K15" s="213" t="s">
        <v>489</v>
      </c>
      <c r="L15" s="214"/>
      <c r="M15" s="216"/>
      <c r="N15" s="213">
        <v>0</v>
      </c>
      <c r="O15" s="258"/>
    </row>
    <row r="16" spans="1:17" ht="17.149999999999999" customHeight="1" x14ac:dyDescent="0.2">
      <c r="A16" s="216" t="s">
        <v>529</v>
      </c>
      <c r="B16" s="213">
        <v>1850</v>
      </c>
      <c r="C16" s="213"/>
      <c r="D16" s="212" t="s">
        <v>591</v>
      </c>
      <c r="E16" s="213">
        <v>1200</v>
      </c>
      <c r="F16" s="214"/>
      <c r="G16" s="216" t="s">
        <v>670</v>
      </c>
      <c r="H16" s="213" t="s">
        <v>484</v>
      </c>
      <c r="I16" s="278"/>
      <c r="J16" s="216" t="s">
        <v>395</v>
      </c>
      <c r="K16" s="213" t="s">
        <v>489</v>
      </c>
      <c r="L16" s="214"/>
      <c r="M16" s="217"/>
      <c r="N16" s="213"/>
      <c r="O16" s="258"/>
    </row>
    <row r="17" spans="1:15" ht="17.149999999999999" customHeight="1" x14ac:dyDescent="0.2">
      <c r="A17" s="216" t="s">
        <v>669</v>
      </c>
      <c r="B17" s="213">
        <v>1500</v>
      </c>
      <c r="C17" s="213"/>
      <c r="D17" s="212" t="s">
        <v>690</v>
      </c>
      <c r="E17" s="213">
        <v>1700</v>
      </c>
      <c r="F17" s="214"/>
      <c r="G17" s="216" t="s">
        <v>46</v>
      </c>
      <c r="H17" s="213" t="s">
        <v>483</v>
      </c>
      <c r="I17" s="214"/>
      <c r="J17" s="212" t="s">
        <v>449</v>
      </c>
      <c r="K17" s="213" t="s">
        <v>489</v>
      </c>
      <c r="L17" s="214"/>
      <c r="M17" s="217"/>
      <c r="N17" s="213"/>
      <c r="O17" s="258"/>
    </row>
    <row r="18" spans="1:15" ht="17.149999999999999" customHeight="1" x14ac:dyDescent="0.2">
      <c r="A18" s="216" t="s">
        <v>530</v>
      </c>
      <c r="B18" s="213">
        <v>1550</v>
      </c>
      <c r="C18" s="213"/>
      <c r="D18" s="212" t="s">
        <v>592</v>
      </c>
      <c r="E18" s="213">
        <v>1650</v>
      </c>
      <c r="F18" s="214"/>
      <c r="G18" s="216" t="s">
        <v>446</v>
      </c>
      <c r="H18" s="213" t="s">
        <v>469</v>
      </c>
      <c r="I18" s="214"/>
      <c r="J18" s="212" t="s">
        <v>16</v>
      </c>
      <c r="K18" s="213" t="s">
        <v>490</v>
      </c>
      <c r="L18" s="214"/>
      <c r="M18" s="217"/>
      <c r="N18" s="213"/>
      <c r="O18" s="214"/>
    </row>
    <row r="19" spans="1:15" ht="17.149999999999999" customHeight="1" x14ac:dyDescent="0.2">
      <c r="A19" s="216" t="s">
        <v>531</v>
      </c>
      <c r="B19" s="213">
        <v>1650</v>
      </c>
      <c r="C19" s="213"/>
      <c r="D19" s="212" t="s">
        <v>593</v>
      </c>
      <c r="E19" s="213">
        <v>1500</v>
      </c>
      <c r="F19" s="214"/>
      <c r="G19" s="216" t="s">
        <v>481</v>
      </c>
      <c r="H19" s="213" t="s">
        <v>484</v>
      </c>
      <c r="I19" s="214"/>
      <c r="J19" s="216" t="s">
        <v>443</v>
      </c>
      <c r="K19" s="213" t="s">
        <v>490</v>
      </c>
      <c r="L19" s="214"/>
      <c r="M19" s="217"/>
      <c r="N19" s="213"/>
      <c r="O19" s="214"/>
    </row>
    <row r="20" spans="1:15" ht="17.149999999999999" customHeight="1" x14ac:dyDescent="0.2">
      <c r="A20" s="216" t="s">
        <v>532</v>
      </c>
      <c r="B20" s="213">
        <v>3000</v>
      </c>
      <c r="C20" s="213"/>
      <c r="D20" s="212" t="s">
        <v>594</v>
      </c>
      <c r="E20" s="213">
        <v>1050</v>
      </c>
      <c r="F20" s="214"/>
      <c r="G20" s="216" t="s">
        <v>482</v>
      </c>
      <c r="H20" s="213" t="s">
        <v>484</v>
      </c>
      <c r="I20" s="214"/>
      <c r="J20" s="212" t="s">
        <v>491</v>
      </c>
      <c r="K20" s="213" t="s">
        <v>490</v>
      </c>
      <c r="L20" s="214"/>
      <c r="M20" s="217"/>
      <c r="N20" s="213"/>
      <c r="O20" s="214"/>
    </row>
    <row r="21" spans="1:15" ht="17.149999999999999" customHeight="1" x14ac:dyDescent="0.2">
      <c r="A21" s="216" t="s">
        <v>533</v>
      </c>
      <c r="B21" s="213">
        <v>1850</v>
      </c>
      <c r="C21" s="213"/>
      <c r="D21" s="212" t="s">
        <v>595</v>
      </c>
      <c r="E21" s="213">
        <v>1900</v>
      </c>
      <c r="F21" s="214"/>
      <c r="G21" s="83" t="s">
        <v>467</v>
      </c>
      <c r="H21" s="242" t="s">
        <v>466</v>
      </c>
      <c r="I21" s="214"/>
      <c r="J21" s="216" t="s">
        <v>492</v>
      </c>
      <c r="K21" s="213" t="s">
        <v>490</v>
      </c>
      <c r="L21" s="214"/>
      <c r="M21" s="217"/>
      <c r="N21" s="213"/>
      <c r="O21" s="214"/>
    </row>
    <row r="22" spans="1:15" ht="17.149999999999999" customHeight="1" x14ac:dyDescent="0.2">
      <c r="A22" s="216" t="s">
        <v>534</v>
      </c>
      <c r="B22" s="213">
        <v>1600</v>
      </c>
      <c r="C22" s="213"/>
      <c r="D22" s="212" t="s">
        <v>596</v>
      </c>
      <c r="E22" s="213">
        <v>1600</v>
      </c>
      <c r="F22" s="214"/>
      <c r="G22" s="13" t="s">
        <v>468</v>
      </c>
      <c r="H22" s="278" t="s">
        <v>477</v>
      </c>
      <c r="I22" s="214"/>
      <c r="J22" s="216" t="s">
        <v>493</v>
      </c>
      <c r="K22" s="213" t="s">
        <v>490</v>
      </c>
      <c r="L22" s="214"/>
      <c r="M22" s="217"/>
      <c r="N22" s="213"/>
      <c r="O22" s="214"/>
    </row>
    <row r="23" spans="1:15" ht="17.149999999999999" customHeight="1" x14ac:dyDescent="0.2">
      <c r="A23" s="216" t="s">
        <v>712</v>
      </c>
      <c r="B23" s="213">
        <v>1950</v>
      </c>
      <c r="C23" s="213"/>
      <c r="D23" s="212" t="s">
        <v>597</v>
      </c>
      <c r="E23" s="213">
        <v>2000</v>
      </c>
      <c r="F23" s="214"/>
      <c r="G23" s="216" t="s">
        <v>476</v>
      </c>
      <c r="H23" s="213" t="s">
        <v>478</v>
      </c>
      <c r="I23" s="214"/>
      <c r="J23" s="212" t="s">
        <v>479</v>
      </c>
      <c r="K23" s="213" t="s">
        <v>494</v>
      </c>
      <c r="L23" s="214"/>
      <c r="M23" s="217"/>
      <c r="N23" s="213"/>
      <c r="O23" s="214"/>
    </row>
    <row r="24" spans="1:15" ht="17.149999999999999" customHeight="1" x14ac:dyDescent="0.2">
      <c r="A24" s="216" t="s">
        <v>535</v>
      </c>
      <c r="B24" s="213">
        <v>1950</v>
      </c>
      <c r="C24" s="213"/>
      <c r="D24" s="212" t="s">
        <v>598</v>
      </c>
      <c r="E24" s="213">
        <v>2000</v>
      </c>
      <c r="F24" s="214"/>
      <c r="G24" s="216" t="s">
        <v>680</v>
      </c>
      <c r="H24" s="213" t="s">
        <v>478</v>
      </c>
      <c r="I24" s="214"/>
      <c r="J24" s="212" t="s">
        <v>480</v>
      </c>
      <c r="K24" s="213" t="s">
        <v>494</v>
      </c>
      <c r="L24" s="214"/>
      <c r="M24" s="217"/>
      <c r="N24" s="213"/>
      <c r="O24" s="214"/>
    </row>
    <row r="25" spans="1:15" ht="17.149999999999999" customHeight="1" x14ac:dyDescent="0.2">
      <c r="A25" s="216" t="s">
        <v>679</v>
      </c>
      <c r="B25" s="213">
        <v>2800</v>
      </c>
      <c r="C25" s="213"/>
      <c r="D25" s="212" t="s">
        <v>599</v>
      </c>
      <c r="E25" s="213">
        <v>1400</v>
      </c>
      <c r="F25" s="214"/>
      <c r="G25" s="216" t="s">
        <v>460</v>
      </c>
      <c r="H25" s="213" t="s">
        <v>461</v>
      </c>
      <c r="I25" s="214"/>
      <c r="J25" s="212" t="s">
        <v>45</v>
      </c>
      <c r="K25" s="213" t="s">
        <v>494</v>
      </c>
      <c r="L25" s="214"/>
      <c r="M25" s="217"/>
      <c r="N25" s="213"/>
      <c r="O25" s="214"/>
    </row>
    <row r="26" spans="1:15" ht="17.149999999999999" customHeight="1" x14ac:dyDescent="0.2">
      <c r="A26" s="13" t="s">
        <v>536</v>
      </c>
      <c r="B26" s="278">
        <v>1150</v>
      </c>
      <c r="C26" s="213"/>
      <c r="D26" s="212" t="s">
        <v>721</v>
      </c>
      <c r="E26" s="213">
        <v>1650</v>
      </c>
      <c r="F26" s="214"/>
      <c r="G26" s="216" t="s">
        <v>459</v>
      </c>
      <c r="H26" s="213" t="s">
        <v>461</v>
      </c>
      <c r="I26" s="214"/>
      <c r="J26" s="216" t="s">
        <v>46</v>
      </c>
      <c r="K26" s="213" t="s">
        <v>494</v>
      </c>
      <c r="L26" s="214"/>
      <c r="M26" s="217"/>
      <c r="N26" s="213"/>
      <c r="O26" s="214"/>
    </row>
    <row r="27" spans="1:15" ht="17.149999999999999" customHeight="1" x14ac:dyDescent="0.2">
      <c r="A27" s="13" t="s">
        <v>702</v>
      </c>
      <c r="B27" s="278">
        <v>1000</v>
      </c>
      <c r="C27" s="213"/>
      <c r="D27" s="212" t="s">
        <v>600</v>
      </c>
      <c r="E27" s="213">
        <v>2750</v>
      </c>
      <c r="F27" s="214"/>
      <c r="G27" s="216" t="s">
        <v>447</v>
      </c>
      <c r="H27" s="213" t="s">
        <v>431</v>
      </c>
      <c r="I27" s="214"/>
      <c r="J27" s="212" t="s">
        <v>481</v>
      </c>
      <c r="K27" s="213" t="s">
        <v>494</v>
      </c>
      <c r="L27" s="214"/>
      <c r="M27" s="217"/>
      <c r="N27" s="213"/>
      <c r="O27" s="214"/>
    </row>
    <row r="28" spans="1:15" ht="17.149999999999999" customHeight="1" x14ac:dyDescent="0.2">
      <c r="A28" s="13" t="s">
        <v>537</v>
      </c>
      <c r="B28" s="278">
        <v>1150</v>
      </c>
      <c r="C28" s="213"/>
      <c r="D28" s="212" t="s">
        <v>601</v>
      </c>
      <c r="E28" s="213">
        <v>1900</v>
      </c>
      <c r="F28" s="214"/>
      <c r="G28" s="216" t="s">
        <v>448</v>
      </c>
      <c r="H28" s="213" t="s">
        <v>431</v>
      </c>
      <c r="I28" s="214"/>
      <c r="J28" s="212" t="s">
        <v>482</v>
      </c>
      <c r="K28" s="213" t="s">
        <v>494</v>
      </c>
      <c r="L28" s="214"/>
      <c r="M28" s="217"/>
      <c r="N28" s="213"/>
      <c r="O28" s="214"/>
    </row>
    <row r="29" spans="1:15" ht="17.149999999999999" customHeight="1" x14ac:dyDescent="0.2">
      <c r="A29" s="13" t="s">
        <v>538</v>
      </c>
      <c r="B29" s="278">
        <v>2050</v>
      </c>
      <c r="C29" s="213"/>
      <c r="D29" s="212" t="s">
        <v>602</v>
      </c>
      <c r="E29" s="213">
        <v>2050</v>
      </c>
      <c r="F29" s="214"/>
      <c r="G29" s="216" t="s">
        <v>28</v>
      </c>
      <c r="H29" s="213" t="s">
        <v>461</v>
      </c>
      <c r="I29" s="214"/>
      <c r="J29" s="234" t="s">
        <v>21</v>
      </c>
      <c r="K29" s="235" t="s">
        <v>494</v>
      </c>
      <c r="L29" s="214"/>
      <c r="M29" s="217"/>
      <c r="N29" s="213"/>
      <c r="O29" s="214"/>
    </row>
    <row r="30" spans="1:15" ht="17.149999999999999" customHeight="1" x14ac:dyDescent="0.2">
      <c r="A30" s="13" t="s">
        <v>539</v>
      </c>
      <c r="B30" s="278">
        <v>2250</v>
      </c>
      <c r="C30" s="213"/>
      <c r="D30" s="212" t="s">
        <v>714</v>
      </c>
      <c r="E30" s="213">
        <v>800</v>
      </c>
      <c r="F30" s="214"/>
      <c r="G30" s="216" t="s">
        <v>29</v>
      </c>
      <c r="H30" s="213" t="s">
        <v>55</v>
      </c>
      <c r="I30" s="214"/>
      <c r="J30" s="217" t="s">
        <v>468</v>
      </c>
      <c r="K30" s="213" t="s">
        <v>494</v>
      </c>
      <c r="L30" s="214"/>
      <c r="M30" s="217"/>
      <c r="N30" s="213"/>
      <c r="O30" s="214"/>
    </row>
    <row r="31" spans="1:15" ht="17.149999999999999" customHeight="1" x14ac:dyDescent="0.2">
      <c r="A31" s="216" t="s">
        <v>540</v>
      </c>
      <c r="B31" s="213">
        <v>1700</v>
      </c>
      <c r="C31" s="213"/>
      <c r="D31" s="212" t="s">
        <v>603</v>
      </c>
      <c r="E31" s="213">
        <v>1300</v>
      </c>
      <c r="F31" s="214"/>
      <c r="G31" s="216" t="s">
        <v>429</v>
      </c>
      <c r="H31" s="213" t="s">
        <v>55</v>
      </c>
      <c r="I31" s="214"/>
      <c r="J31" s="234" t="s">
        <v>22</v>
      </c>
      <c r="K31" s="235" t="s">
        <v>494</v>
      </c>
      <c r="L31" s="214"/>
      <c r="M31" s="217"/>
      <c r="N31" s="213"/>
      <c r="O31" s="214"/>
    </row>
    <row r="32" spans="1:15" ht="17.149999999999999" customHeight="1" x14ac:dyDescent="0.2">
      <c r="A32" s="216" t="s">
        <v>541</v>
      </c>
      <c r="B32" s="213">
        <v>900</v>
      </c>
      <c r="C32" s="213"/>
      <c r="D32" s="212" t="s">
        <v>604</v>
      </c>
      <c r="E32" s="213">
        <v>2050</v>
      </c>
      <c r="F32" s="214"/>
      <c r="G32" s="216" t="s">
        <v>430</v>
      </c>
      <c r="H32" s="213" t="s">
        <v>55</v>
      </c>
      <c r="I32" s="214"/>
      <c r="J32" s="216" t="s">
        <v>680</v>
      </c>
      <c r="K32" s="213" t="s">
        <v>494</v>
      </c>
      <c r="L32" s="214"/>
      <c r="M32" s="217"/>
      <c r="N32" s="213"/>
      <c r="O32" s="214"/>
    </row>
    <row r="33" spans="1:15" ht="17.149999999999999" customHeight="1" x14ac:dyDescent="0.2">
      <c r="A33" s="216" t="s">
        <v>543</v>
      </c>
      <c r="B33" s="213">
        <v>800</v>
      </c>
      <c r="C33" s="213"/>
      <c r="D33" s="212" t="s">
        <v>605</v>
      </c>
      <c r="E33" s="213">
        <v>1450</v>
      </c>
      <c r="F33" s="214"/>
      <c r="G33" s="216" t="s">
        <v>32</v>
      </c>
      <c r="H33" s="213" t="s">
        <v>55</v>
      </c>
      <c r="I33" s="214"/>
      <c r="J33" s="216" t="s">
        <v>24</v>
      </c>
      <c r="K33" s="213" t="s">
        <v>55</v>
      </c>
      <c r="L33" s="214"/>
      <c r="M33" s="217"/>
      <c r="N33" s="213"/>
      <c r="O33" s="214"/>
    </row>
    <row r="34" spans="1:15" ht="17.149999999999999" customHeight="1" x14ac:dyDescent="0.2">
      <c r="A34" s="216" t="s">
        <v>542</v>
      </c>
      <c r="B34" s="213">
        <v>1350</v>
      </c>
      <c r="C34" s="213"/>
      <c r="D34" s="212" t="s">
        <v>606</v>
      </c>
      <c r="E34" s="213">
        <v>1650</v>
      </c>
      <c r="F34" s="214"/>
      <c r="G34" s="216" t="s">
        <v>33</v>
      </c>
      <c r="H34" s="213" t="s">
        <v>55</v>
      </c>
      <c r="I34" s="213"/>
      <c r="J34" s="216" t="s">
        <v>25</v>
      </c>
      <c r="K34" s="213" t="s">
        <v>55</v>
      </c>
      <c r="L34" s="214"/>
      <c r="M34" s="217"/>
      <c r="N34" s="213"/>
      <c r="O34" s="214"/>
    </row>
    <row r="35" spans="1:15" ht="17.149999999999999" customHeight="1" x14ac:dyDescent="0.2">
      <c r="A35" s="216" t="s">
        <v>39</v>
      </c>
      <c r="B35" s="213">
        <v>1550</v>
      </c>
      <c r="C35" s="213"/>
      <c r="D35" s="212" t="s">
        <v>607</v>
      </c>
      <c r="E35" s="213">
        <v>1550</v>
      </c>
      <c r="F35" s="214"/>
      <c r="G35" s="216" t="s">
        <v>34</v>
      </c>
      <c r="H35" s="213" t="s">
        <v>55</v>
      </c>
      <c r="I35" s="213"/>
      <c r="J35" s="216" t="s">
        <v>26</v>
      </c>
      <c r="K35" s="213" t="s">
        <v>495</v>
      </c>
      <c r="L35" s="214"/>
      <c r="M35" s="217"/>
      <c r="N35" s="213"/>
      <c r="O35" s="214"/>
    </row>
    <row r="36" spans="1:15" ht="17.149999999999999" customHeight="1" x14ac:dyDescent="0.2">
      <c r="A36" s="216" t="s">
        <v>544</v>
      </c>
      <c r="B36" s="213">
        <v>2350</v>
      </c>
      <c r="C36" s="213"/>
      <c r="D36" s="241" t="s">
        <v>608</v>
      </c>
      <c r="E36" s="237">
        <v>1450</v>
      </c>
      <c r="F36" s="214"/>
      <c r="G36" s="216" t="s">
        <v>35</v>
      </c>
      <c r="H36" s="213" t="s">
        <v>55</v>
      </c>
      <c r="I36" s="214"/>
      <c r="J36" s="216" t="s">
        <v>27</v>
      </c>
      <c r="K36" s="213" t="s">
        <v>495</v>
      </c>
      <c r="L36" s="214"/>
      <c r="M36" s="217"/>
      <c r="N36" s="213"/>
      <c r="O36" s="214"/>
    </row>
    <row r="37" spans="1:15" ht="17.149999999999999" customHeight="1" x14ac:dyDescent="0.2">
      <c r="A37" s="216" t="s">
        <v>545</v>
      </c>
      <c r="B37" s="213">
        <v>1500</v>
      </c>
      <c r="C37" s="213"/>
      <c r="D37" s="241"/>
      <c r="E37" s="237"/>
      <c r="F37" s="214"/>
      <c r="G37" s="216" t="s">
        <v>36</v>
      </c>
      <c r="H37" s="213" t="s">
        <v>55</v>
      </c>
      <c r="I37" s="214"/>
      <c r="J37" s="216" t="s">
        <v>28</v>
      </c>
      <c r="K37" s="213" t="s">
        <v>495</v>
      </c>
      <c r="L37" s="214"/>
      <c r="M37" s="217"/>
      <c r="N37" s="213"/>
      <c r="O37" s="214"/>
    </row>
    <row r="38" spans="1:15" ht="17.149999999999999" customHeight="1" x14ac:dyDescent="0.2">
      <c r="A38" s="216" t="s">
        <v>40</v>
      </c>
      <c r="B38" s="213">
        <v>2100</v>
      </c>
      <c r="C38" s="213"/>
      <c r="D38" s="241"/>
      <c r="E38" s="237"/>
      <c r="F38" s="214"/>
      <c r="G38" s="283" t="s">
        <v>395</v>
      </c>
      <c r="H38" s="213" t="s">
        <v>431</v>
      </c>
      <c r="I38" s="214"/>
      <c r="J38" s="216" t="s">
        <v>29</v>
      </c>
      <c r="K38" s="213" t="s">
        <v>496</v>
      </c>
      <c r="L38" s="214"/>
      <c r="M38" s="217"/>
      <c r="N38" s="213"/>
      <c r="O38" s="214"/>
    </row>
    <row r="39" spans="1:15" ht="17.149999999999999" customHeight="1" x14ac:dyDescent="0.2">
      <c r="A39" s="236" t="s">
        <v>546</v>
      </c>
      <c r="B39" s="237">
        <v>1000</v>
      </c>
      <c r="C39" s="213"/>
      <c r="D39" s="212"/>
      <c r="E39" s="213"/>
      <c r="F39" s="214"/>
      <c r="G39" s="228" t="s">
        <v>393</v>
      </c>
      <c r="H39" s="229" t="s">
        <v>394</v>
      </c>
      <c r="I39" s="214"/>
      <c r="J39" s="216" t="s">
        <v>30</v>
      </c>
      <c r="K39" s="213" t="s">
        <v>496</v>
      </c>
      <c r="L39" s="214"/>
      <c r="M39" s="217"/>
      <c r="N39" s="213"/>
      <c r="O39" s="214"/>
    </row>
    <row r="40" spans="1:15" ht="17.149999999999999" customHeight="1" x14ac:dyDescent="0.2">
      <c r="A40" s="216"/>
      <c r="B40" s="213"/>
      <c r="C40" s="215"/>
      <c r="D40" s="231"/>
      <c r="E40" s="229"/>
      <c r="F40" s="240"/>
      <c r="G40" s="216"/>
      <c r="H40" s="213"/>
      <c r="I40" s="240"/>
      <c r="J40" s="216" t="s">
        <v>31</v>
      </c>
      <c r="K40" s="213" t="s">
        <v>496</v>
      </c>
      <c r="L40" s="240"/>
      <c r="M40" s="285"/>
      <c r="N40" s="237"/>
      <c r="O40" s="240"/>
    </row>
    <row r="41" spans="1:15" ht="17.149999999999999" customHeight="1" x14ac:dyDescent="0.2">
      <c r="A41" s="216"/>
      <c r="B41" s="213"/>
      <c r="C41" s="215"/>
      <c r="D41" s="212"/>
      <c r="E41" s="213"/>
      <c r="F41" s="214"/>
      <c r="G41" s="216"/>
      <c r="H41" s="213"/>
      <c r="I41" s="214"/>
      <c r="J41" s="216" t="s">
        <v>32</v>
      </c>
      <c r="K41" s="213" t="s">
        <v>496</v>
      </c>
      <c r="L41" s="240"/>
      <c r="M41" s="217"/>
      <c r="N41" s="213"/>
      <c r="O41" s="214"/>
    </row>
    <row r="42" spans="1:15" ht="17.149999999999999" customHeight="1" x14ac:dyDescent="0.2">
      <c r="A42" s="216"/>
      <c r="B42" s="213"/>
      <c r="C42" s="215"/>
      <c r="D42" s="212"/>
      <c r="E42" s="213"/>
      <c r="F42" s="214"/>
      <c r="G42" s="216"/>
      <c r="H42" s="213"/>
      <c r="I42" s="214"/>
      <c r="J42" s="212" t="s">
        <v>34</v>
      </c>
      <c r="K42" s="213" t="s">
        <v>496</v>
      </c>
      <c r="L42" s="240"/>
      <c r="M42" s="217"/>
      <c r="N42" s="213"/>
      <c r="O42" s="214"/>
    </row>
    <row r="43" spans="1:15" ht="17.149999999999999" customHeight="1" x14ac:dyDescent="0.2">
      <c r="A43" s="216"/>
      <c r="B43" s="213"/>
      <c r="C43" s="215"/>
      <c r="D43" s="212"/>
      <c r="E43" s="213"/>
      <c r="F43" s="214"/>
      <c r="G43" s="216"/>
      <c r="H43" s="213"/>
      <c r="I43" s="214"/>
      <c r="J43" s="212" t="s">
        <v>35</v>
      </c>
      <c r="K43" s="213" t="s">
        <v>496</v>
      </c>
      <c r="L43" s="240"/>
      <c r="M43" s="217"/>
      <c r="N43" s="213"/>
      <c r="O43" s="214"/>
    </row>
    <row r="44" spans="1:15" ht="17.149999999999999" customHeight="1" x14ac:dyDescent="0.2">
      <c r="A44" s="216"/>
      <c r="B44" s="213"/>
      <c r="C44" s="215"/>
      <c r="D44" s="212"/>
      <c r="E44" s="213"/>
      <c r="F44" s="214"/>
      <c r="G44" s="216"/>
      <c r="H44" s="213"/>
      <c r="I44" s="214"/>
      <c r="J44" s="212" t="s">
        <v>50</v>
      </c>
      <c r="K44" s="213" t="s">
        <v>496</v>
      </c>
      <c r="L44" s="240"/>
      <c r="M44" s="217"/>
      <c r="N44" s="213"/>
      <c r="O44" s="214"/>
    </row>
    <row r="45" spans="1:15" ht="17.149999999999999" customHeight="1" x14ac:dyDescent="0.2">
      <c r="A45" s="216"/>
      <c r="B45" s="213"/>
      <c r="C45" s="215"/>
      <c r="D45" s="212"/>
      <c r="E45" s="213"/>
      <c r="F45" s="214"/>
      <c r="G45" s="216"/>
      <c r="H45" s="213"/>
      <c r="I45" s="214"/>
      <c r="J45" s="216" t="s">
        <v>395</v>
      </c>
      <c r="K45" s="213" t="s">
        <v>496</v>
      </c>
      <c r="L45" s="240"/>
      <c r="M45" s="217"/>
      <c r="N45" s="213"/>
      <c r="O45" s="214"/>
    </row>
    <row r="46" spans="1:15" ht="17.149999999999999" customHeight="1" x14ac:dyDescent="0.2">
      <c r="A46" s="218"/>
      <c r="B46" s="219"/>
      <c r="C46" s="220"/>
      <c r="D46" s="221"/>
      <c r="E46" s="219"/>
      <c r="F46" s="222"/>
      <c r="G46" s="218"/>
      <c r="H46" s="219"/>
      <c r="I46" s="222"/>
      <c r="J46" s="216"/>
      <c r="K46" s="213"/>
      <c r="L46" s="222"/>
      <c r="M46" s="223"/>
      <c r="N46" s="219"/>
      <c r="O46" s="222"/>
    </row>
    <row r="47" spans="1:15" ht="20.149999999999999" customHeight="1" x14ac:dyDescent="0.2">
      <c r="A47" s="224" t="s">
        <v>37</v>
      </c>
      <c r="B47" s="225">
        <f>SUM(B6:B39)</f>
        <v>64850</v>
      </c>
      <c r="C47" s="226">
        <f>SUM(C6:C40)</f>
        <v>0</v>
      </c>
      <c r="D47" s="224" t="s">
        <v>37</v>
      </c>
      <c r="E47" s="225">
        <f>SUM(E6:E40)</f>
        <v>49550</v>
      </c>
      <c r="F47" s="227">
        <f>SUM(F6:F40)</f>
        <v>0</v>
      </c>
      <c r="G47" s="224" t="s">
        <v>37</v>
      </c>
      <c r="H47" s="225">
        <f>SUM(H6:H7)</f>
        <v>0</v>
      </c>
      <c r="I47" s="227">
        <f>SUM(I6:I40)</f>
        <v>0</v>
      </c>
      <c r="J47" s="224" t="s">
        <v>37</v>
      </c>
      <c r="K47" s="225">
        <f>SUM(K6:K39)</f>
        <v>0</v>
      </c>
      <c r="L47" s="227">
        <f>SUM(L6:L40)</f>
        <v>0</v>
      </c>
      <c r="M47" s="224" t="s">
        <v>37</v>
      </c>
      <c r="N47" s="225">
        <f>SUM(N6:N40)</f>
        <v>4850</v>
      </c>
      <c r="O47" s="227">
        <f>SUM(O6:O40)</f>
        <v>0</v>
      </c>
    </row>
    <row r="48" spans="1:15" x14ac:dyDescent="0.2">
      <c r="A48" s="328" t="s">
        <v>407</v>
      </c>
      <c r="B48" s="329"/>
      <c r="C48" s="329"/>
      <c r="D48" s="329"/>
      <c r="E48" s="329"/>
    </row>
    <row r="49" spans="5:5" x14ac:dyDescent="0.2">
      <c r="E49" s="4"/>
    </row>
  </sheetData>
  <autoFilter ref="A1:D1" xr:uid="{A2FC20C8-1397-4745-9DCB-A95D4FEC50AD}">
    <filterColumn colId="1" showButton="0"/>
    <filterColumn colId="2" showButton="0"/>
  </autoFilter>
  <mergeCells count="17">
    <mergeCell ref="L3:M3"/>
    <mergeCell ref="A48:E48"/>
    <mergeCell ref="H2:J2"/>
    <mergeCell ref="L1:M1"/>
    <mergeCell ref="L2:M2"/>
    <mergeCell ref="N1:O1"/>
    <mergeCell ref="N2:O2"/>
    <mergeCell ref="A4:C4"/>
    <mergeCell ref="D4:F4"/>
    <mergeCell ref="G4:I4"/>
    <mergeCell ref="J4:L4"/>
    <mergeCell ref="M4:O4"/>
    <mergeCell ref="B1:D1"/>
    <mergeCell ref="B2:D2"/>
    <mergeCell ref="E1:E2"/>
    <mergeCell ref="F1:G2"/>
    <mergeCell ref="H1:J1"/>
  </mergeCells>
  <phoneticPr fontId="1"/>
  <pageMargins left="0.70866141732283472" right="0.31496062992125984" top="0.55118110236220474" bottom="0.35433070866141736" header="0.31496062992125984" footer="0.31496062992125984"/>
  <pageSetup paperSize="9" scale="66" orientation="landscape" r:id="rId1"/>
  <headerFooter>
    <oddFooter>&amp;C&amp;8 2&amp;R&amp;8㈱岐阜折込センター　2023年6月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7"/>
  <sheetViews>
    <sheetView showZeros="0" zoomScale="75" zoomScaleNormal="75" workbookViewId="0">
      <selection activeCell="F3" sqref="F3"/>
    </sheetView>
  </sheetViews>
  <sheetFormatPr defaultRowHeight="13" x14ac:dyDescent="0.2"/>
  <cols>
    <col min="1" max="1" width="15.453125" style="1" customWidth="1"/>
    <col min="2" max="3" width="10.7265625" style="2" customWidth="1"/>
    <col min="4" max="4" width="15.453125" style="2" bestFit="1" customWidth="1"/>
    <col min="5" max="6" width="10.7265625" style="2" customWidth="1"/>
    <col min="7" max="7" width="12.7265625" style="2" customWidth="1"/>
    <col min="8" max="9" width="10.7265625" style="2" customWidth="1"/>
    <col min="10" max="10" width="12.7265625" style="2" customWidth="1"/>
    <col min="11" max="12" width="10.7265625" style="2" customWidth="1"/>
    <col min="13" max="13" width="12.7265625" style="2" customWidth="1"/>
    <col min="14" max="15" width="10.7265625" style="2" customWidth="1"/>
    <col min="16" max="16" width="9" style="2"/>
  </cols>
  <sheetData>
    <row r="1" spans="1:17" ht="20.149999999999999" customHeight="1" x14ac:dyDescent="0.2">
      <c r="A1" s="81" t="s">
        <v>8</v>
      </c>
      <c r="B1" s="339">
        <f>表紙!C1</f>
        <v>0</v>
      </c>
      <c r="C1" s="339"/>
      <c r="D1" s="309"/>
      <c r="E1" s="352" t="s">
        <v>10</v>
      </c>
      <c r="F1" s="344">
        <f>表紙!F1</f>
        <v>0</v>
      </c>
      <c r="G1" s="345"/>
      <c r="H1" s="354" t="s">
        <v>11</v>
      </c>
      <c r="I1" s="355"/>
      <c r="J1" s="356"/>
      <c r="K1" s="7" t="s">
        <v>12</v>
      </c>
      <c r="L1" s="357" t="s">
        <v>13</v>
      </c>
      <c r="M1" s="356"/>
      <c r="N1" s="358" t="s">
        <v>54</v>
      </c>
      <c r="O1" s="359"/>
    </row>
    <row r="2" spans="1:17" ht="20.149999999999999" customHeight="1" x14ac:dyDescent="0.2">
      <c r="A2" s="82" t="s">
        <v>9</v>
      </c>
      <c r="B2" s="340">
        <f>表紙!C2</f>
        <v>0</v>
      </c>
      <c r="C2" s="340"/>
      <c r="D2" s="341"/>
      <c r="E2" s="353"/>
      <c r="F2" s="346"/>
      <c r="G2" s="347"/>
      <c r="H2" s="330" t="str">
        <f>表紙!J2</f>
        <v>年　　　月　　　日（　　　）</v>
      </c>
      <c r="I2" s="331"/>
      <c r="J2" s="332"/>
      <c r="K2" s="247">
        <f>表紙!K2</f>
        <v>0</v>
      </c>
      <c r="L2" s="318">
        <f>SUM(D4+D22+D32)</f>
        <v>0</v>
      </c>
      <c r="M2" s="319"/>
      <c r="N2" s="310"/>
      <c r="O2" s="311"/>
    </row>
    <row r="3" spans="1:17" ht="20.149999999999999" customHeight="1" x14ac:dyDescent="0.2">
      <c r="A3" s="123"/>
      <c r="B3" s="124"/>
      <c r="C3" s="124"/>
      <c r="D3" s="124"/>
      <c r="E3" s="125"/>
      <c r="F3" s="126"/>
      <c r="G3" s="126"/>
      <c r="H3" s="127"/>
      <c r="I3" s="127"/>
      <c r="J3" s="127"/>
      <c r="K3"/>
      <c r="L3" s="128"/>
      <c r="M3" s="128"/>
      <c r="N3" s="1"/>
      <c r="O3" s="1"/>
    </row>
    <row r="4" spans="1:17" ht="20.149999999999999" customHeight="1" x14ac:dyDescent="0.2">
      <c r="A4" s="42" t="s">
        <v>83</v>
      </c>
      <c r="B4" s="43">
        <f>B20+E20+H20+K20+N20</f>
        <v>35000</v>
      </c>
      <c r="C4" s="146" t="s">
        <v>82</v>
      </c>
      <c r="D4" s="43">
        <f>C20+F20+I20+L20+O20</f>
        <v>0</v>
      </c>
      <c r="E4" s="147" t="s">
        <v>81</v>
      </c>
      <c r="F4"/>
      <c r="G4"/>
      <c r="H4"/>
      <c r="I4"/>
      <c r="J4"/>
      <c r="K4"/>
      <c r="L4"/>
      <c r="M4"/>
      <c r="N4"/>
      <c r="O4"/>
    </row>
    <row r="5" spans="1:17" ht="17.149999999999999" customHeight="1" x14ac:dyDescent="0.2">
      <c r="A5" s="337" t="s">
        <v>1</v>
      </c>
      <c r="B5" s="337"/>
      <c r="C5" s="338"/>
      <c r="D5" s="337" t="s">
        <v>2</v>
      </c>
      <c r="E5" s="337"/>
      <c r="F5" s="337"/>
      <c r="G5" s="337" t="s">
        <v>3</v>
      </c>
      <c r="H5" s="337"/>
      <c r="I5" s="337"/>
      <c r="J5" s="337" t="s">
        <v>4</v>
      </c>
      <c r="K5" s="337"/>
      <c r="L5" s="337"/>
      <c r="M5" s="351" t="s">
        <v>5</v>
      </c>
      <c r="N5" s="337"/>
      <c r="O5" s="337"/>
      <c r="P5"/>
    </row>
    <row r="6" spans="1:17" ht="14.15" customHeight="1" x14ac:dyDescent="0.2">
      <c r="A6" s="62" t="s">
        <v>14</v>
      </c>
      <c r="B6" s="65" t="s">
        <v>15</v>
      </c>
      <c r="C6" s="64" t="s">
        <v>7</v>
      </c>
      <c r="D6" s="67" t="s">
        <v>14</v>
      </c>
      <c r="E6" s="65" t="s">
        <v>15</v>
      </c>
      <c r="F6" s="69" t="s">
        <v>7</v>
      </c>
      <c r="G6" s="67" t="s">
        <v>14</v>
      </c>
      <c r="H6" s="65" t="s">
        <v>15</v>
      </c>
      <c r="I6" s="69" t="s">
        <v>7</v>
      </c>
      <c r="J6" s="67" t="s">
        <v>14</v>
      </c>
      <c r="K6" s="65" t="s">
        <v>15</v>
      </c>
      <c r="L6" s="69" t="s">
        <v>7</v>
      </c>
      <c r="M6" s="72" t="s">
        <v>14</v>
      </c>
      <c r="N6" s="65" t="s">
        <v>15</v>
      </c>
      <c r="O6" s="69" t="s">
        <v>7</v>
      </c>
      <c r="P6" s="3"/>
      <c r="Q6" s="1"/>
    </row>
    <row r="7" spans="1:17" ht="17.149999999999999" customHeight="1" x14ac:dyDescent="0.2">
      <c r="A7" s="63" t="s">
        <v>547</v>
      </c>
      <c r="B7" s="66">
        <v>2850</v>
      </c>
      <c r="C7" s="66"/>
      <c r="D7" s="63" t="s">
        <v>609</v>
      </c>
      <c r="E7" s="66">
        <v>1250</v>
      </c>
      <c r="F7" s="70"/>
      <c r="G7" s="63" t="s">
        <v>58</v>
      </c>
      <c r="H7" s="66" t="s">
        <v>475</v>
      </c>
      <c r="I7" s="66"/>
      <c r="J7" s="12" t="s">
        <v>498</v>
      </c>
      <c r="K7" s="17">
        <v>50</v>
      </c>
      <c r="L7" s="254"/>
      <c r="M7" s="73" t="s">
        <v>62</v>
      </c>
      <c r="N7" s="66">
        <v>650</v>
      </c>
      <c r="O7" s="254"/>
    </row>
    <row r="8" spans="1:17" ht="17.149999999999999" customHeight="1" x14ac:dyDescent="0.2">
      <c r="A8" s="12" t="s">
        <v>548</v>
      </c>
      <c r="B8" s="17">
        <v>1350</v>
      </c>
      <c r="C8" s="17"/>
      <c r="D8" s="12" t="s">
        <v>610</v>
      </c>
      <c r="E8" s="17">
        <v>2650</v>
      </c>
      <c r="F8" s="14"/>
      <c r="G8" s="13" t="s">
        <v>59</v>
      </c>
      <c r="H8" s="17" t="s">
        <v>471</v>
      </c>
      <c r="I8" s="17"/>
      <c r="J8" s="12" t="s">
        <v>60</v>
      </c>
      <c r="K8" s="17" t="s">
        <v>55</v>
      </c>
      <c r="L8" s="84"/>
      <c r="M8" s="23" t="s">
        <v>63</v>
      </c>
      <c r="N8" s="17">
        <v>250</v>
      </c>
      <c r="O8" s="84"/>
    </row>
    <row r="9" spans="1:17" ht="17.149999999999999" customHeight="1" x14ac:dyDescent="0.2">
      <c r="A9" s="13" t="s">
        <v>549</v>
      </c>
      <c r="B9" s="17">
        <v>1550</v>
      </c>
      <c r="C9" s="17"/>
      <c r="D9" s="12" t="s">
        <v>611</v>
      </c>
      <c r="E9" s="17">
        <v>1500</v>
      </c>
      <c r="F9" s="14"/>
      <c r="G9" s="13" t="s">
        <v>470</v>
      </c>
      <c r="H9" s="17" t="s">
        <v>472</v>
      </c>
      <c r="I9" s="17"/>
      <c r="J9" s="12" t="s">
        <v>397</v>
      </c>
      <c r="K9" s="17">
        <v>650</v>
      </c>
      <c r="L9" s="84"/>
      <c r="M9" s="23" t="s">
        <v>61</v>
      </c>
      <c r="N9" s="17">
        <v>200</v>
      </c>
      <c r="O9" s="84"/>
    </row>
    <row r="10" spans="1:17" ht="17.149999999999999" customHeight="1" x14ac:dyDescent="0.2">
      <c r="A10" s="13" t="s">
        <v>698</v>
      </c>
      <c r="B10" s="17">
        <v>2500</v>
      </c>
      <c r="C10" s="17"/>
      <c r="D10" s="12" t="s">
        <v>612</v>
      </c>
      <c r="E10" s="17">
        <v>1450</v>
      </c>
      <c r="F10" s="14"/>
      <c r="G10" s="13" t="s">
        <v>462</v>
      </c>
      <c r="H10" s="17" t="s">
        <v>463</v>
      </c>
      <c r="I10" s="14"/>
      <c r="J10" s="12" t="s">
        <v>58</v>
      </c>
      <c r="K10" s="17" t="s">
        <v>55</v>
      </c>
      <c r="L10" s="84"/>
      <c r="M10" s="23"/>
      <c r="N10" s="17"/>
      <c r="O10" s="89"/>
    </row>
    <row r="11" spans="1:17" ht="17.149999999999999" customHeight="1" x14ac:dyDescent="0.2">
      <c r="A11" s="13" t="s">
        <v>507</v>
      </c>
      <c r="B11" s="17">
        <v>1600</v>
      </c>
      <c r="C11" s="17"/>
      <c r="D11" s="12" t="s">
        <v>613</v>
      </c>
      <c r="E11" s="17">
        <v>1200</v>
      </c>
      <c r="F11" s="14"/>
      <c r="G11" s="13" t="s">
        <v>435</v>
      </c>
      <c r="H11" s="17" t="s">
        <v>55</v>
      </c>
      <c r="I11" s="14"/>
      <c r="J11" s="12" t="s">
        <v>59</v>
      </c>
      <c r="K11" s="17" t="s">
        <v>55</v>
      </c>
      <c r="L11" s="84"/>
      <c r="M11" s="23"/>
      <c r="N11" s="17"/>
      <c r="O11" s="14"/>
    </row>
    <row r="12" spans="1:17" ht="17.149999999999999" customHeight="1" x14ac:dyDescent="0.2">
      <c r="A12" s="246" t="s">
        <v>508</v>
      </c>
      <c r="B12" s="17">
        <v>2150</v>
      </c>
      <c r="C12" s="17"/>
      <c r="D12" s="12" t="s">
        <v>614</v>
      </c>
      <c r="E12" s="17">
        <v>900</v>
      </c>
      <c r="F12" s="14"/>
      <c r="G12" s="246" t="s">
        <v>442</v>
      </c>
      <c r="H12" s="17" t="s">
        <v>55</v>
      </c>
      <c r="I12" s="14"/>
      <c r="J12" s="12" t="s">
        <v>64</v>
      </c>
      <c r="K12" s="17" t="s">
        <v>55</v>
      </c>
      <c r="L12" s="84"/>
      <c r="M12" s="23"/>
      <c r="N12" s="17"/>
      <c r="O12" s="14"/>
    </row>
    <row r="13" spans="1:17" ht="17.149999999999999" customHeight="1" x14ac:dyDescent="0.2">
      <c r="A13" s="13" t="s">
        <v>550</v>
      </c>
      <c r="B13" s="17">
        <v>1600</v>
      </c>
      <c r="C13" s="17"/>
      <c r="D13" s="12" t="s">
        <v>720</v>
      </c>
      <c r="E13" s="17">
        <v>1850</v>
      </c>
      <c r="F13" s="14"/>
      <c r="G13" s="13" t="s">
        <v>61</v>
      </c>
      <c r="H13" s="17" t="s">
        <v>55</v>
      </c>
      <c r="I13" s="14"/>
      <c r="J13" s="13" t="s">
        <v>435</v>
      </c>
      <c r="K13" s="17" t="s">
        <v>55</v>
      </c>
      <c r="L13" s="27"/>
      <c r="M13" s="23"/>
      <c r="N13" s="17"/>
      <c r="O13" s="14"/>
    </row>
    <row r="14" spans="1:17" ht="17.149999999999999" customHeight="1" x14ac:dyDescent="0.2">
      <c r="A14" s="13"/>
      <c r="B14" s="17"/>
      <c r="C14" s="16"/>
      <c r="D14" s="12" t="s">
        <v>615</v>
      </c>
      <c r="E14" s="17">
        <v>3500</v>
      </c>
      <c r="F14" s="14"/>
      <c r="G14" s="13"/>
      <c r="H14" s="17"/>
      <c r="I14" s="14"/>
      <c r="J14" s="12" t="s">
        <v>397</v>
      </c>
      <c r="K14" s="17" t="s">
        <v>55</v>
      </c>
      <c r="L14" s="27"/>
      <c r="M14" s="23"/>
      <c r="N14" s="17"/>
      <c r="O14" s="14"/>
    </row>
    <row r="15" spans="1:17" ht="17.149999999999999" customHeight="1" x14ac:dyDescent="0.2">
      <c r="A15" s="13"/>
      <c r="B15" s="17"/>
      <c r="C15" s="16"/>
      <c r="D15" s="12" t="s">
        <v>703</v>
      </c>
      <c r="E15" s="17">
        <v>2650</v>
      </c>
      <c r="F15" s="14"/>
      <c r="G15" s="13"/>
      <c r="H15" s="17"/>
      <c r="I15" s="14"/>
      <c r="J15" s="12" t="s">
        <v>61</v>
      </c>
      <c r="K15" s="17" t="s">
        <v>55</v>
      </c>
      <c r="L15" s="27"/>
      <c r="M15" s="23"/>
      <c r="N15" s="17"/>
      <c r="O15" s="14"/>
    </row>
    <row r="16" spans="1:17" ht="17.149999999999999" customHeight="1" x14ac:dyDescent="0.2">
      <c r="A16" s="13"/>
      <c r="B16" s="17"/>
      <c r="C16" s="16"/>
      <c r="D16" s="12" t="s">
        <v>616</v>
      </c>
      <c r="E16" s="17">
        <v>2650</v>
      </c>
      <c r="F16" s="14"/>
      <c r="G16" s="13"/>
      <c r="H16" s="17"/>
      <c r="I16" s="14"/>
      <c r="J16" s="12"/>
      <c r="K16" s="17"/>
      <c r="L16" s="27"/>
      <c r="M16" s="23"/>
      <c r="N16" s="17"/>
      <c r="O16" s="14"/>
    </row>
    <row r="17" spans="1:17" ht="17.149999999999999" customHeight="1" x14ac:dyDescent="0.2">
      <c r="A17" s="13"/>
      <c r="B17" s="17"/>
      <c r="C17" s="16"/>
      <c r="D17" s="12" t="s">
        <v>473</v>
      </c>
      <c r="E17" s="17" t="s">
        <v>55</v>
      </c>
      <c r="F17" s="14"/>
      <c r="G17" s="13"/>
      <c r="H17" s="17"/>
      <c r="I17" s="14"/>
      <c r="J17" s="12"/>
      <c r="K17" s="17"/>
      <c r="L17" s="27"/>
      <c r="M17" s="18"/>
      <c r="N17" s="17"/>
      <c r="O17" s="27"/>
    </row>
    <row r="18" spans="1:17" ht="17.149999999999999" customHeight="1" x14ac:dyDescent="0.2">
      <c r="A18" s="13"/>
      <c r="B18" s="17"/>
      <c r="C18" s="16"/>
      <c r="D18" s="12"/>
      <c r="E18" s="17"/>
      <c r="F18" s="14"/>
      <c r="G18" s="13"/>
      <c r="H18" s="17"/>
      <c r="I18" s="27"/>
      <c r="J18" s="12"/>
      <c r="K18" s="17"/>
      <c r="L18" s="27"/>
      <c r="M18" s="18"/>
      <c r="N18" s="17"/>
      <c r="O18" s="27"/>
    </row>
    <row r="19" spans="1:17" s="2" customFormat="1" ht="17.149999999999999" customHeight="1" x14ac:dyDescent="0.2">
      <c r="A19" s="22"/>
      <c r="B19" s="31"/>
      <c r="C19" s="8"/>
      <c r="D19" s="68"/>
      <c r="E19" s="31"/>
      <c r="F19" s="71"/>
      <c r="G19" s="22"/>
      <c r="H19" s="31"/>
      <c r="I19" s="28"/>
      <c r="J19" s="68"/>
      <c r="K19" s="31"/>
      <c r="L19" s="28"/>
      <c r="M19"/>
      <c r="N19" s="31"/>
      <c r="O19" s="28"/>
      <c r="Q19"/>
    </row>
    <row r="20" spans="1:17" s="2" customFormat="1" ht="20.149999999999999" customHeight="1" x14ac:dyDescent="0.2">
      <c r="A20" s="107" t="s">
        <v>37</v>
      </c>
      <c r="B20" s="59">
        <f>SUM(B7:B19)</f>
        <v>13600</v>
      </c>
      <c r="C20" s="60">
        <f>SUM(C7:C19)</f>
        <v>0</v>
      </c>
      <c r="D20" s="107" t="s">
        <v>37</v>
      </c>
      <c r="E20" s="59">
        <f>SUM(E7:E19)</f>
        <v>19600</v>
      </c>
      <c r="F20" s="60">
        <f>SUM(F7:F19)</f>
        <v>0</v>
      </c>
      <c r="G20" s="107" t="s">
        <v>37</v>
      </c>
      <c r="H20" s="59">
        <f>SUM(H7:H19)</f>
        <v>0</v>
      </c>
      <c r="I20" s="60">
        <f>SUM(I7:I19)</f>
        <v>0</v>
      </c>
      <c r="J20" s="107" t="s">
        <v>37</v>
      </c>
      <c r="K20" s="59">
        <f>SUM(K7:K19)</f>
        <v>700</v>
      </c>
      <c r="L20" s="60">
        <f>SUM(L7:L19)</f>
        <v>0</v>
      </c>
      <c r="M20" s="107" t="s">
        <v>37</v>
      </c>
      <c r="N20" s="59">
        <f>SUM(N7:N19)</f>
        <v>1100</v>
      </c>
      <c r="O20" s="60">
        <f>SUM(O7:O19)</f>
        <v>0</v>
      </c>
      <c r="Q20"/>
    </row>
    <row r="21" spans="1:17" s="2" customFormat="1" ht="20.149999999999999" customHeight="1" x14ac:dyDescent="0.2">
      <c r="A21" s="129"/>
      <c r="B21" s="10"/>
      <c r="C21" s="10"/>
      <c r="D21"/>
      <c r="E21" s="10"/>
      <c r="F21" s="10"/>
      <c r="G21"/>
      <c r="H21" s="10"/>
      <c r="I21" s="10"/>
      <c r="J21"/>
      <c r="K21" s="10"/>
      <c r="L21" s="10"/>
      <c r="M21"/>
      <c r="N21" s="10"/>
      <c r="O21" s="10"/>
      <c r="Q21"/>
    </row>
    <row r="22" spans="1:17" s="2" customFormat="1" ht="20.149999999999999" customHeight="1" x14ac:dyDescent="0.2">
      <c r="A22" s="200" t="s">
        <v>84</v>
      </c>
      <c r="B22" s="201">
        <f>B30+E30+H30+K30+N30</f>
        <v>15000</v>
      </c>
      <c r="C22" s="202" t="s">
        <v>82</v>
      </c>
      <c r="D22" s="5">
        <f>C30+F30+I30+L30+O30</f>
        <v>0</v>
      </c>
      <c r="E22" s="42" t="s">
        <v>81</v>
      </c>
      <c r="F22" s="8"/>
      <c r="G22" s="9"/>
      <c r="H22" s="10"/>
      <c r="I22" s="10"/>
      <c r="J22" s="11"/>
      <c r="K22" s="10"/>
      <c r="L22" s="10"/>
      <c r="M22"/>
      <c r="N22" s="10"/>
      <c r="O22" s="10"/>
      <c r="Q22"/>
    </row>
    <row r="23" spans="1:17" ht="14.15" customHeight="1" x14ac:dyDescent="0.2">
      <c r="A23" s="78" t="s">
        <v>14</v>
      </c>
      <c r="B23" s="65" t="s">
        <v>15</v>
      </c>
      <c r="C23" s="79" t="s">
        <v>7</v>
      </c>
      <c r="D23" s="76" t="s">
        <v>14</v>
      </c>
      <c r="E23" s="65" t="s">
        <v>15</v>
      </c>
      <c r="F23" s="79" t="s">
        <v>7</v>
      </c>
      <c r="G23" s="76" t="s">
        <v>14</v>
      </c>
      <c r="H23" s="65" t="s">
        <v>15</v>
      </c>
      <c r="I23" s="79" t="s">
        <v>7</v>
      </c>
      <c r="J23" s="76" t="s">
        <v>14</v>
      </c>
      <c r="K23" s="65" t="s">
        <v>15</v>
      </c>
      <c r="L23" s="80" t="s">
        <v>7</v>
      </c>
      <c r="M23" s="74" t="s">
        <v>14</v>
      </c>
      <c r="N23" s="65" t="s">
        <v>15</v>
      </c>
      <c r="O23" s="79" t="s">
        <v>7</v>
      </c>
      <c r="P23" s="3"/>
      <c r="Q23" s="1"/>
    </row>
    <row r="24" spans="1:17" s="2" customFormat="1" ht="17.149999999999999" customHeight="1" x14ac:dyDescent="0.2">
      <c r="A24" s="22" t="s">
        <v>551</v>
      </c>
      <c r="B24" s="31">
        <v>1500</v>
      </c>
      <c r="C24" s="255"/>
      <c r="D24" s="11" t="s">
        <v>617</v>
      </c>
      <c r="E24" s="31">
        <v>2450</v>
      </c>
      <c r="F24" s="71"/>
      <c r="G24" s="22" t="s">
        <v>65</v>
      </c>
      <c r="H24" s="17" t="s">
        <v>55</v>
      </c>
      <c r="I24" s="28"/>
      <c r="J24" s="11" t="s">
        <v>65</v>
      </c>
      <c r="K24" s="31" t="s">
        <v>55</v>
      </c>
      <c r="L24" s="10"/>
      <c r="M24" s="68" t="s">
        <v>67</v>
      </c>
      <c r="N24" s="31">
        <v>600</v>
      </c>
      <c r="O24" s="28"/>
      <c r="Q24"/>
    </row>
    <row r="25" spans="1:17" s="2" customFormat="1" ht="17.149999999999999" customHeight="1" x14ac:dyDescent="0.2">
      <c r="A25" s="13" t="s">
        <v>552</v>
      </c>
      <c r="B25" s="17">
        <v>1900</v>
      </c>
      <c r="C25" s="84"/>
      <c r="D25" s="24" t="s">
        <v>618</v>
      </c>
      <c r="E25" s="17">
        <v>2600</v>
      </c>
      <c r="F25" s="14"/>
      <c r="G25" s="13" t="s">
        <v>66</v>
      </c>
      <c r="H25" s="17" t="s">
        <v>55</v>
      </c>
      <c r="I25" s="27"/>
      <c r="J25" s="23" t="s">
        <v>66</v>
      </c>
      <c r="K25" s="17" t="s">
        <v>55</v>
      </c>
      <c r="L25" s="15"/>
      <c r="M25" s="19"/>
      <c r="N25" s="17"/>
      <c r="O25" s="27"/>
      <c r="Q25"/>
    </row>
    <row r="26" spans="1:17" s="2" customFormat="1" ht="17.149999999999999" customHeight="1" x14ac:dyDescent="0.2">
      <c r="A26" s="13" t="s">
        <v>553</v>
      </c>
      <c r="B26" s="17">
        <v>1400</v>
      </c>
      <c r="C26" s="84"/>
      <c r="D26" s="24" t="s">
        <v>619</v>
      </c>
      <c r="E26" s="17">
        <v>1300</v>
      </c>
      <c r="F26" s="14"/>
      <c r="G26" s="23" t="s">
        <v>68</v>
      </c>
      <c r="H26" s="17" t="s">
        <v>55</v>
      </c>
      <c r="I26" s="27"/>
      <c r="J26" s="23" t="s">
        <v>68</v>
      </c>
      <c r="K26" s="17" t="s">
        <v>55</v>
      </c>
      <c r="L26" s="15"/>
      <c r="M26" s="19"/>
      <c r="N26" s="17"/>
      <c r="O26" s="27"/>
      <c r="Q26"/>
    </row>
    <row r="27" spans="1:17" s="2" customFormat="1" ht="17.149999999999999" customHeight="1" x14ac:dyDescent="0.2">
      <c r="A27" s="13"/>
      <c r="B27" s="17"/>
      <c r="C27" s="89"/>
      <c r="D27" s="24" t="s">
        <v>620</v>
      </c>
      <c r="E27" s="17">
        <v>900</v>
      </c>
      <c r="F27" s="14"/>
      <c r="G27" s="18"/>
      <c r="H27" s="17"/>
      <c r="I27" s="27"/>
      <c r="J27" s="23"/>
      <c r="K27" s="17"/>
      <c r="L27" s="15"/>
      <c r="M27" s="19"/>
      <c r="N27" s="17"/>
      <c r="O27" s="27"/>
      <c r="Q27"/>
    </row>
    <row r="28" spans="1:17" s="2" customFormat="1" ht="17.149999999999999" customHeight="1" x14ac:dyDescent="0.2">
      <c r="A28" s="13"/>
      <c r="B28" s="17"/>
      <c r="C28" s="14"/>
      <c r="D28" s="24" t="s">
        <v>659</v>
      </c>
      <c r="E28" s="17">
        <v>1100</v>
      </c>
      <c r="F28" s="14"/>
      <c r="G28" s="18"/>
      <c r="H28" s="17"/>
      <c r="I28" s="27"/>
      <c r="J28" s="23"/>
      <c r="K28" s="17"/>
      <c r="L28" s="15"/>
      <c r="M28" s="19"/>
      <c r="N28" s="17"/>
      <c r="O28" s="27"/>
      <c r="Q28"/>
    </row>
    <row r="29" spans="1:17" s="2" customFormat="1" ht="17.149999999999999" customHeight="1" x14ac:dyDescent="0.2">
      <c r="A29" s="33"/>
      <c r="B29" s="34"/>
      <c r="C29" s="35"/>
      <c r="D29" s="41" t="s">
        <v>660</v>
      </c>
      <c r="E29" s="34">
        <v>1250</v>
      </c>
      <c r="F29" s="35"/>
      <c r="G29" s="40"/>
      <c r="H29" s="34"/>
      <c r="I29" s="39"/>
      <c r="J29" s="77"/>
      <c r="K29" s="34"/>
      <c r="L29" s="38"/>
      <c r="M29" s="75"/>
      <c r="N29" s="34"/>
      <c r="O29" s="39"/>
      <c r="Q29"/>
    </row>
    <row r="30" spans="1:17" s="2" customFormat="1" ht="20.149999999999999" customHeight="1" x14ac:dyDescent="0.2">
      <c r="A30" s="107" t="s">
        <v>37</v>
      </c>
      <c r="B30" s="59">
        <f>SUM(B24:B29)</f>
        <v>4800</v>
      </c>
      <c r="C30" s="91">
        <f>SUM(C24:C29)</f>
        <v>0</v>
      </c>
      <c r="D30" s="148" t="s">
        <v>37</v>
      </c>
      <c r="E30" s="59">
        <f>SUM(E24:E29)</f>
        <v>9600</v>
      </c>
      <c r="F30" s="91">
        <f>SUM(F24:F29)</f>
        <v>0</v>
      </c>
      <c r="G30" s="148" t="s">
        <v>37</v>
      </c>
      <c r="H30" s="59">
        <f>SUM(H24:H29)</f>
        <v>0</v>
      </c>
      <c r="I30" s="60">
        <f>SUM(I24:I29)</f>
        <v>0</v>
      </c>
      <c r="J30" s="148" t="s">
        <v>37</v>
      </c>
      <c r="K30" s="59">
        <f>SUM(K24:K29)</f>
        <v>0</v>
      </c>
      <c r="L30" s="61">
        <f>SUM(L24:L29)</f>
        <v>0</v>
      </c>
      <c r="M30" s="107" t="s">
        <v>37</v>
      </c>
      <c r="N30" s="59">
        <f>SUM(N24:N29)</f>
        <v>600</v>
      </c>
      <c r="O30" s="60">
        <f>SUM(O24:O29)</f>
        <v>0</v>
      </c>
      <c r="Q30"/>
    </row>
    <row r="31" spans="1:17" s="2" customFormat="1" ht="20.149999999999999" customHeight="1" x14ac:dyDescent="0.2">
      <c r="A31" s="129"/>
      <c r="B31" s="10"/>
      <c r="C31" s="10"/>
      <c r="D31"/>
      <c r="E31" s="10"/>
      <c r="F31" s="10"/>
      <c r="G31"/>
      <c r="H31" s="10"/>
      <c r="I31" s="10"/>
      <c r="J31"/>
      <c r="K31" s="10"/>
      <c r="L31" s="10"/>
      <c r="M31"/>
      <c r="N31" s="10"/>
      <c r="O31" s="28"/>
      <c r="Q31"/>
    </row>
    <row r="32" spans="1:17" s="2" customFormat="1" ht="20.149999999999999" customHeight="1" x14ac:dyDescent="0.2">
      <c r="A32" s="200" t="s">
        <v>85</v>
      </c>
      <c r="B32" s="201">
        <f>B39+E39+H39+L39+N39</f>
        <v>8100</v>
      </c>
      <c r="C32" s="202" t="s">
        <v>82</v>
      </c>
      <c r="D32" s="5">
        <f>C39+F39+I39+L39+O39</f>
        <v>0</v>
      </c>
      <c r="E32" s="42" t="s">
        <v>398</v>
      </c>
      <c r="F32" s="8"/>
      <c r="G32" s="9"/>
      <c r="H32" s="10"/>
      <c r="I32" s="10"/>
      <c r="J32" s="11"/>
      <c r="K32" s="10"/>
      <c r="L32" s="10"/>
      <c r="M32"/>
      <c r="N32" s="10"/>
      <c r="O32" s="28"/>
      <c r="Q32"/>
    </row>
    <row r="33" spans="1:17" ht="14.15" customHeight="1" x14ac:dyDescent="0.2">
      <c r="A33" s="78" t="s">
        <v>14</v>
      </c>
      <c r="B33" s="65" t="s">
        <v>15</v>
      </c>
      <c r="C33" s="80" t="s">
        <v>7</v>
      </c>
      <c r="D33" s="74" t="s">
        <v>14</v>
      </c>
      <c r="E33" s="65" t="s">
        <v>15</v>
      </c>
      <c r="F33" s="80" t="s">
        <v>7</v>
      </c>
      <c r="G33" s="74" t="s">
        <v>14</v>
      </c>
      <c r="H33" s="65" t="s">
        <v>15</v>
      </c>
      <c r="I33" s="80" t="s">
        <v>7</v>
      </c>
      <c r="J33" s="74" t="s">
        <v>14</v>
      </c>
      <c r="K33" s="65" t="s">
        <v>15</v>
      </c>
      <c r="L33" s="80" t="s">
        <v>7</v>
      </c>
      <c r="M33" s="74" t="s">
        <v>14</v>
      </c>
      <c r="N33" s="65" t="s">
        <v>15</v>
      </c>
      <c r="O33" s="79" t="s">
        <v>7</v>
      </c>
      <c r="P33" s="3"/>
      <c r="Q33" s="1"/>
    </row>
    <row r="34" spans="1:17" s="2" customFormat="1" ht="17.149999999999999" customHeight="1" x14ac:dyDescent="0.2">
      <c r="A34" s="22" t="s">
        <v>554</v>
      </c>
      <c r="B34" s="31">
        <v>1650</v>
      </c>
      <c r="C34" s="8"/>
      <c r="D34" s="68" t="s">
        <v>72</v>
      </c>
      <c r="E34" s="31">
        <v>2300</v>
      </c>
      <c r="F34" s="8"/>
      <c r="G34" s="68" t="s">
        <v>69</v>
      </c>
      <c r="H34" s="31" t="s">
        <v>431</v>
      </c>
      <c r="I34" s="10"/>
      <c r="J34" s="22" t="s">
        <v>69</v>
      </c>
      <c r="K34" s="31" t="s">
        <v>73</v>
      </c>
      <c r="L34" s="10"/>
      <c r="M34" s="68" t="s">
        <v>500</v>
      </c>
      <c r="N34" s="31">
        <v>900</v>
      </c>
      <c r="O34" s="28"/>
      <c r="Q34"/>
    </row>
    <row r="35" spans="1:17" s="2" customFormat="1" ht="17.149999999999999" customHeight="1" x14ac:dyDescent="0.2">
      <c r="A35" s="13" t="s">
        <v>70</v>
      </c>
      <c r="B35" s="120" t="s">
        <v>74</v>
      </c>
      <c r="C35" s="16"/>
      <c r="D35" s="12" t="s">
        <v>661</v>
      </c>
      <c r="E35" s="17">
        <v>1450</v>
      </c>
      <c r="F35" s="16"/>
      <c r="G35" s="19"/>
      <c r="H35" s="17"/>
      <c r="I35" s="15"/>
      <c r="J35" s="13"/>
      <c r="K35" s="17"/>
      <c r="L35" s="15"/>
      <c r="M35" s="19"/>
      <c r="N35" s="17"/>
      <c r="O35" s="27"/>
      <c r="Q35"/>
    </row>
    <row r="36" spans="1:17" s="2" customFormat="1" ht="17.149999999999999" customHeight="1" x14ac:dyDescent="0.2">
      <c r="A36" s="22" t="s">
        <v>71</v>
      </c>
      <c r="B36" s="133" t="s">
        <v>74</v>
      </c>
      <c r="C36" s="8"/>
      <c r="D36" s="68" t="s">
        <v>662</v>
      </c>
      <c r="E36" s="31">
        <v>1800</v>
      </c>
      <c r="F36" s="8"/>
      <c r="G36" s="20"/>
      <c r="H36" s="31"/>
      <c r="I36" s="10"/>
      <c r="J36" s="22"/>
      <c r="K36" s="31"/>
      <c r="L36" s="10"/>
      <c r="M36" s="20"/>
      <c r="N36" s="31"/>
      <c r="O36" s="28"/>
      <c r="Q36"/>
    </row>
    <row r="37" spans="1:17" s="2" customFormat="1" ht="17.149999999999999" customHeight="1" x14ac:dyDescent="0.2">
      <c r="A37" s="13"/>
      <c r="B37" s="17"/>
      <c r="C37" s="16"/>
      <c r="D37" s="12"/>
      <c r="E37" s="17"/>
      <c r="F37" s="16"/>
      <c r="G37" s="19"/>
      <c r="H37" s="17"/>
      <c r="I37" s="15"/>
      <c r="J37" s="13"/>
      <c r="K37" s="17"/>
      <c r="L37" s="15"/>
      <c r="M37" s="19"/>
      <c r="N37" s="17"/>
      <c r="O37" s="27"/>
      <c r="Q37"/>
    </row>
    <row r="38" spans="1:17" s="2" customFormat="1" ht="17.149999999999999" customHeight="1" x14ac:dyDescent="0.2">
      <c r="A38" s="100"/>
      <c r="B38" s="97"/>
      <c r="C38" s="101"/>
      <c r="D38" s="130"/>
      <c r="E38" s="97"/>
      <c r="F38" s="101"/>
      <c r="G38" s="131"/>
      <c r="H38" s="97"/>
      <c r="I38" s="104"/>
      <c r="J38" s="100"/>
      <c r="K38" s="97"/>
      <c r="L38" s="104"/>
      <c r="M38" s="131"/>
      <c r="N38" s="97"/>
      <c r="O38" s="105"/>
      <c r="Q38"/>
    </row>
    <row r="39" spans="1:17" s="2" customFormat="1" ht="20.149999999999999" customHeight="1" x14ac:dyDescent="0.2">
      <c r="A39" s="107" t="s">
        <v>37</v>
      </c>
      <c r="B39" s="59">
        <f>SUM(B34:B38)</f>
        <v>1650</v>
      </c>
      <c r="C39" s="59">
        <f>SUM(C34:C38)</f>
        <v>0</v>
      </c>
      <c r="D39" s="107" t="s">
        <v>37</v>
      </c>
      <c r="E39" s="59">
        <f>SUM(E34:E38)</f>
        <v>5550</v>
      </c>
      <c r="F39" s="59">
        <f>SUM(F34:F38)</f>
        <v>0</v>
      </c>
      <c r="G39" s="107" t="s">
        <v>37</v>
      </c>
      <c r="H39" s="59">
        <f>SUM(H34:H38)</f>
        <v>0</v>
      </c>
      <c r="I39" s="59">
        <f>SUM(I34:I38)</f>
        <v>0</v>
      </c>
      <c r="J39" s="107" t="s">
        <v>37</v>
      </c>
      <c r="K39" s="59">
        <f>SUM(K34:K38)</f>
        <v>0</v>
      </c>
      <c r="L39" s="61">
        <f>SUM(L34:L38)</f>
        <v>0</v>
      </c>
      <c r="M39" s="107" t="s">
        <v>37</v>
      </c>
      <c r="N39" s="59">
        <f>SUM(N34:N38)</f>
        <v>900</v>
      </c>
      <c r="O39" s="91">
        <f>SUM(O34:O38)</f>
        <v>0</v>
      </c>
      <c r="Q39"/>
    </row>
    <row r="40" spans="1:17" x14ac:dyDescent="0.2">
      <c r="A40" s="328" t="s">
        <v>407</v>
      </c>
      <c r="B40" s="329"/>
      <c r="C40" s="329"/>
      <c r="D40" s="329"/>
      <c r="E40" s="329"/>
    </row>
    <row r="46" spans="1:17" s="2" customFormat="1" x14ac:dyDescent="0.2">
      <c r="Q46"/>
    </row>
    <row r="47" spans="1:17" s="2" customFormat="1" x14ac:dyDescent="0.2">
      <c r="A47" s="1"/>
      <c r="E47" s="4"/>
      <c r="Q47"/>
    </row>
  </sheetData>
  <mergeCells count="16">
    <mergeCell ref="M5:O5"/>
    <mergeCell ref="A40:E40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 3&amp;R&amp;8㈱岐阜折込センター　2023年6月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41"/>
  <sheetViews>
    <sheetView showZeros="0" topLeftCell="A3" zoomScale="75" zoomScaleNormal="75" workbookViewId="0">
      <selection activeCell="B36" sqref="B36"/>
    </sheetView>
  </sheetViews>
  <sheetFormatPr defaultRowHeight="13" x14ac:dyDescent="0.2"/>
  <cols>
    <col min="1" max="1" width="12.7265625" style="1" customWidth="1"/>
    <col min="2" max="3" width="10.7265625" style="2" customWidth="1"/>
    <col min="4" max="4" width="17.08984375" style="2" customWidth="1"/>
    <col min="5" max="6" width="10.7265625" style="2" customWidth="1"/>
    <col min="7" max="7" width="12.7265625" style="2" customWidth="1"/>
    <col min="8" max="9" width="10.7265625" style="2" customWidth="1"/>
    <col min="10" max="10" width="12.7265625" style="2" customWidth="1"/>
    <col min="11" max="12" width="10.7265625" style="2" customWidth="1"/>
    <col min="13" max="13" width="12.7265625" style="2" customWidth="1"/>
    <col min="14" max="15" width="10.7265625" style="2" customWidth="1"/>
    <col min="16" max="16" width="9" style="2"/>
  </cols>
  <sheetData>
    <row r="1" spans="1:17" ht="20.149999999999999" customHeight="1" x14ac:dyDescent="0.2">
      <c r="A1" s="63" t="s">
        <v>8</v>
      </c>
      <c r="B1" s="339">
        <f>表紙!C1</f>
        <v>0</v>
      </c>
      <c r="C1" s="339"/>
      <c r="D1" s="309"/>
      <c r="E1" s="352" t="s">
        <v>10</v>
      </c>
      <c r="F1" s="344">
        <f>表紙!F1</f>
        <v>0</v>
      </c>
      <c r="G1" s="345"/>
      <c r="H1" s="354" t="s">
        <v>11</v>
      </c>
      <c r="I1" s="355"/>
      <c r="J1" s="355"/>
      <c r="K1" s="7" t="s">
        <v>12</v>
      </c>
      <c r="L1" s="357" t="s">
        <v>13</v>
      </c>
      <c r="M1" s="356"/>
      <c r="N1" s="358" t="s">
        <v>54</v>
      </c>
      <c r="O1" s="359"/>
    </row>
    <row r="2" spans="1:17" ht="20.149999999999999" customHeight="1" x14ac:dyDescent="0.2">
      <c r="A2" s="82" t="s">
        <v>9</v>
      </c>
      <c r="B2" s="340">
        <f>表紙!C2</f>
        <v>0</v>
      </c>
      <c r="C2" s="340"/>
      <c r="D2" s="341"/>
      <c r="E2" s="353"/>
      <c r="F2" s="346"/>
      <c r="G2" s="347"/>
      <c r="H2" s="330" t="str">
        <f>表紙!J2</f>
        <v>年　　　月　　　日（　　　）</v>
      </c>
      <c r="I2" s="331"/>
      <c r="J2" s="332"/>
      <c r="K2" s="247">
        <f>表紙!K2</f>
        <v>0</v>
      </c>
      <c r="L2" s="318">
        <f>SUM(D4+D13+D21+D30)</f>
        <v>0</v>
      </c>
      <c r="M2" s="319"/>
      <c r="N2" s="310"/>
      <c r="O2" s="311"/>
    </row>
    <row r="3" spans="1:17" ht="20.149999999999999" customHeight="1" x14ac:dyDescent="0.2">
      <c r="A3" s="123"/>
      <c r="B3" s="124"/>
      <c r="C3" s="124"/>
      <c r="D3" s="124"/>
      <c r="E3" s="125"/>
      <c r="F3" s="126"/>
      <c r="G3" s="126"/>
      <c r="H3" s="127"/>
      <c r="I3" s="127"/>
      <c r="J3" s="127"/>
      <c r="K3"/>
      <c r="L3" s="128"/>
      <c r="M3" s="128"/>
      <c r="N3" s="1"/>
      <c r="O3" s="1"/>
    </row>
    <row r="4" spans="1:17" s="2" customFormat="1" ht="20.149999999999999" customHeight="1" x14ac:dyDescent="0.2">
      <c r="A4" s="200" t="s">
        <v>86</v>
      </c>
      <c r="B4" s="201">
        <f>B11+E11+I11+L11+N11</f>
        <v>8600</v>
      </c>
      <c r="C4" s="202" t="s">
        <v>82</v>
      </c>
      <c r="D4" s="43">
        <f>C11+F11+I11+L11+O11</f>
        <v>0</v>
      </c>
      <c r="E4" s="147" t="s">
        <v>81</v>
      </c>
      <c r="F4" s="8"/>
      <c r="G4" s="9"/>
      <c r="H4" s="10"/>
      <c r="I4" s="10"/>
      <c r="J4" s="11"/>
      <c r="K4" s="10"/>
      <c r="L4" s="10"/>
      <c r="M4"/>
      <c r="N4" s="10"/>
      <c r="O4" s="10"/>
      <c r="Q4"/>
    </row>
    <row r="5" spans="1:17" ht="17.149999999999999" customHeight="1" x14ac:dyDescent="0.2">
      <c r="A5" s="360" t="s">
        <v>1</v>
      </c>
      <c r="B5" s="360"/>
      <c r="C5" s="360"/>
      <c r="D5" s="360" t="s">
        <v>2</v>
      </c>
      <c r="E5" s="360"/>
      <c r="F5" s="360"/>
      <c r="G5" s="360" t="s">
        <v>3</v>
      </c>
      <c r="H5" s="360"/>
      <c r="I5" s="360"/>
      <c r="J5" s="360" t="s">
        <v>4</v>
      </c>
      <c r="K5" s="360"/>
      <c r="L5" s="360"/>
      <c r="M5" s="337" t="s">
        <v>5</v>
      </c>
      <c r="N5" s="337"/>
      <c r="O5" s="337"/>
      <c r="P5"/>
    </row>
    <row r="6" spans="1:17" ht="14.15" customHeight="1" x14ac:dyDescent="0.2">
      <c r="A6" s="78" t="s">
        <v>14</v>
      </c>
      <c r="B6" s="65" t="s">
        <v>15</v>
      </c>
      <c r="C6" s="79" t="s">
        <v>7</v>
      </c>
      <c r="D6" s="74" t="s">
        <v>14</v>
      </c>
      <c r="E6" s="65" t="s">
        <v>15</v>
      </c>
      <c r="F6" s="79" t="s">
        <v>7</v>
      </c>
      <c r="G6" s="74" t="s">
        <v>14</v>
      </c>
      <c r="H6" s="65" t="s">
        <v>15</v>
      </c>
      <c r="I6" s="79" t="s">
        <v>7</v>
      </c>
      <c r="J6" s="74" t="s">
        <v>14</v>
      </c>
      <c r="K6" s="65" t="s">
        <v>15</v>
      </c>
      <c r="L6" s="79" t="s">
        <v>7</v>
      </c>
      <c r="M6" s="74" t="s">
        <v>14</v>
      </c>
      <c r="N6" s="65" t="s">
        <v>15</v>
      </c>
      <c r="O6" s="79" t="s">
        <v>7</v>
      </c>
      <c r="P6" s="3"/>
      <c r="Q6" s="1"/>
    </row>
    <row r="7" spans="1:17" s="2" customFormat="1" ht="17.149999999999999" customHeight="1" x14ac:dyDescent="0.2">
      <c r="A7" s="288" t="s">
        <v>555</v>
      </c>
      <c r="B7" s="229">
        <v>2050</v>
      </c>
      <c r="C7" s="229"/>
      <c r="D7" s="231" t="s">
        <v>621</v>
      </c>
      <c r="E7" s="229">
        <v>2800</v>
      </c>
      <c r="F7" s="230"/>
      <c r="G7" s="231" t="s">
        <v>75</v>
      </c>
      <c r="H7" s="229" t="s">
        <v>79</v>
      </c>
      <c r="I7" s="230"/>
      <c r="J7" s="228" t="s">
        <v>75</v>
      </c>
      <c r="K7" s="229" t="s">
        <v>79</v>
      </c>
      <c r="L7" s="230"/>
      <c r="M7" s="231" t="s">
        <v>78</v>
      </c>
      <c r="N7" s="229">
        <v>100</v>
      </c>
      <c r="O7" s="230"/>
      <c r="Q7"/>
    </row>
    <row r="8" spans="1:17" s="2" customFormat="1" ht="17.149999999999999" customHeight="1" x14ac:dyDescent="0.2">
      <c r="A8" s="216" t="s">
        <v>556</v>
      </c>
      <c r="B8" s="213">
        <v>2100</v>
      </c>
      <c r="C8" s="213"/>
      <c r="D8" s="216" t="s">
        <v>663</v>
      </c>
      <c r="E8" s="213">
        <v>1550</v>
      </c>
      <c r="F8" s="214"/>
      <c r="G8" s="216" t="s">
        <v>77</v>
      </c>
      <c r="H8" s="213" t="s">
        <v>80</v>
      </c>
      <c r="I8" s="214"/>
      <c r="J8" s="216" t="s">
        <v>76</v>
      </c>
      <c r="K8" s="213" t="s">
        <v>79</v>
      </c>
      <c r="L8" s="214"/>
      <c r="M8" s="216" t="s">
        <v>499</v>
      </c>
      <c r="N8" s="213" t="s">
        <v>80</v>
      </c>
      <c r="O8" s="214"/>
      <c r="Q8"/>
    </row>
    <row r="9" spans="1:17" s="2" customFormat="1" ht="17.149999999999999" customHeight="1" x14ac:dyDescent="0.2">
      <c r="A9" s="228" t="s">
        <v>499</v>
      </c>
      <c r="B9" s="229" t="s">
        <v>56</v>
      </c>
      <c r="C9" s="229"/>
      <c r="D9" s="231"/>
      <c r="E9" s="229"/>
      <c r="F9" s="230"/>
      <c r="G9" s="228" t="s">
        <v>499</v>
      </c>
      <c r="H9" s="213" t="s">
        <v>56</v>
      </c>
      <c r="I9" s="230"/>
      <c r="J9" s="228" t="s">
        <v>499</v>
      </c>
      <c r="K9" s="213" t="s">
        <v>56</v>
      </c>
      <c r="L9" s="230"/>
      <c r="M9" s="232"/>
      <c r="N9" s="229"/>
      <c r="O9" s="230"/>
      <c r="Q9"/>
    </row>
    <row r="10" spans="1:17" s="2" customFormat="1" ht="17.149999999999999" customHeight="1" x14ac:dyDescent="0.2">
      <c r="A10" s="218"/>
      <c r="B10" s="219"/>
      <c r="C10" s="222"/>
      <c r="D10" s="221"/>
      <c r="E10" s="219"/>
      <c r="F10" s="222"/>
      <c r="G10" s="218"/>
      <c r="H10" s="219"/>
      <c r="I10" s="222"/>
      <c r="J10" s="218"/>
      <c r="K10" s="219"/>
      <c r="L10" s="222"/>
      <c r="M10" s="223"/>
      <c r="N10" s="219"/>
      <c r="O10" s="222"/>
      <c r="Q10"/>
    </row>
    <row r="11" spans="1:17" s="2" customFormat="1" ht="20.149999999999999" customHeight="1" x14ac:dyDescent="0.2">
      <c r="A11" s="224" t="s">
        <v>37</v>
      </c>
      <c r="B11" s="225">
        <f>SUM(B7:B10)</f>
        <v>4150</v>
      </c>
      <c r="C11" s="227">
        <f>SUM(C7:C10)</f>
        <v>0</v>
      </c>
      <c r="D11" s="224" t="s">
        <v>37</v>
      </c>
      <c r="E11" s="225">
        <f>SUM(E7:E10)</f>
        <v>4350</v>
      </c>
      <c r="F11" s="227">
        <f>SUM(F7:F10)</f>
        <v>0</v>
      </c>
      <c r="G11" s="224" t="s">
        <v>37</v>
      </c>
      <c r="H11" s="225">
        <f>SUM(H7:H10)</f>
        <v>0</v>
      </c>
      <c r="I11" s="227">
        <f>SUM(I7:I10)</f>
        <v>0</v>
      </c>
      <c r="J11" s="224" t="s">
        <v>37</v>
      </c>
      <c r="K11" s="225">
        <f>SUM(K7:K10)</f>
        <v>0</v>
      </c>
      <c r="L11" s="227">
        <f>SUM(L7:L10)</f>
        <v>0</v>
      </c>
      <c r="M11" s="224" t="s">
        <v>37</v>
      </c>
      <c r="N11" s="225">
        <f>SUM(N7:N10)</f>
        <v>100</v>
      </c>
      <c r="O11" s="227">
        <f>SUM(O7:O10)</f>
        <v>0</v>
      </c>
      <c r="Q11"/>
    </row>
    <row r="12" spans="1:17" s="2" customFormat="1" ht="20.149999999999999" customHeight="1" x14ac:dyDescent="0.2">
      <c r="A12"/>
      <c r="B12" s="10"/>
      <c r="C12" s="10"/>
      <c r="D12"/>
      <c r="E12" s="10"/>
      <c r="F12" s="10"/>
      <c r="G12"/>
      <c r="H12" s="10"/>
      <c r="I12" s="10"/>
      <c r="J12"/>
      <c r="K12" s="10"/>
      <c r="L12" s="10"/>
      <c r="M12"/>
      <c r="N12" s="10"/>
      <c r="O12" s="10"/>
      <c r="Q12"/>
    </row>
    <row r="13" spans="1:17" ht="20.149999999999999" customHeight="1" x14ac:dyDescent="0.2">
      <c r="A13" s="42" t="s">
        <v>87</v>
      </c>
      <c r="B13" s="43">
        <f>B19+E19+H19+K19+N19</f>
        <v>12300</v>
      </c>
      <c r="C13" s="146" t="s">
        <v>82</v>
      </c>
      <c r="D13" s="43">
        <f>C19+F19+I19+L19+O19</f>
        <v>0</v>
      </c>
      <c r="E13" s="147" t="s">
        <v>81</v>
      </c>
      <c r="F13"/>
      <c r="G13"/>
      <c r="H13"/>
      <c r="I13"/>
      <c r="J13"/>
      <c r="K13"/>
      <c r="L13"/>
      <c r="M13"/>
      <c r="N13"/>
      <c r="O13"/>
    </row>
    <row r="14" spans="1:17" ht="14.15" customHeight="1" x14ac:dyDescent="0.2">
      <c r="A14" s="52" t="s">
        <v>14</v>
      </c>
      <c r="B14" s="53" t="s">
        <v>15</v>
      </c>
      <c r="C14" s="57" t="s">
        <v>7</v>
      </c>
      <c r="D14" s="56" t="s">
        <v>14</v>
      </c>
      <c r="E14" s="53" t="s">
        <v>15</v>
      </c>
      <c r="F14" s="57" t="s">
        <v>7</v>
      </c>
      <c r="G14" s="56" t="s">
        <v>14</v>
      </c>
      <c r="H14" s="53" t="s">
        <v>15</v>
      </c>
      <c r="I14" s="57" t="s">
        <v>7</v>
      </c>
      <c r="J14" s="56" t="s">
        <v>14</v>
      </c>
      <c r="K14" s="53" t="s">
        <v>15</v>
      </c>
      <c r="L14" s="57" t="s">
        <v>7</v>
      </c>
      <c r="M14" s="56" t="s">
        <v>14</v>
      </c>
      <c r="N14" s="53" t="s">
        <v>15</v>
      </c>
      <c r="O14" s="57" t="s">
        <v>7</v>
      </c>
      <c r="P14" s="3"/>
      <c r="Q14" s="1"/>
    </row>
    <row r="15" spans="1:17" ht="17.149999999999999" customHeight="1" x14ac:dyDescent="0.2">
      <c r="A15" s="48" t="s">
        <v>667</v>
      </c>
      <c r="B15" s="46">
        <v>2550</v>
      </c>
      <c r="C15" s="46"/>
      <c r="D15" s="48" t="s">
        <v>622</v>
      </c>
      <c r="E15" s="46">
        <v>1500</v>
      </c>
      <c r="F15" s="51"/>
      <c r="G15" s="48" t="s">
        <v>89</v>
      </c>
      <c r="H15" s="46" t="s">
        <v>55</v>
      </c>
      <c r="I15" s="51"/>
      <c r="J15" s="48" t="s">
        <v>89</v>
      </c>
      <c r="K15" s="46" t="s">
        <v>55</v>
      </c>
      <c r="L15" s="51"/>
      <c r="M15" s="48" t="s">
        <v>89</v>
      </c>
      <c r="N15" s="46">
        <v>500</v>
      </c>
      <c r="O15" s="51"/>
    </row>
    <row r="16" spans="1:17" ht="17.149999999999999" customHeight="1" x14ac:dyDescent="0.2">
      <c r="A16" s="12" t="s">
        <v>557</v>
      </c>
      <c r="B16" s="17">
        <v>2800</v>
      </c>
      <c r="C16" s="17"/>
      <c r="D16" s="12" t="s">
        <v>623</v>
      </c>
      <c r="E16" s="17">
        <v>2150</v>
      </c>
      <c r="F16" s="14"/>
      <c r="G16" s="13" t="s">
        <v>90</v>
      </c>
      <c r="H16" s="17" t="s">
        <v>92</v>
      </c>
      <c r="I16" s="14"/>
      <c r="J16" s="12" t="s">
        <v>90</v>
      </c>
      <c r="K16" s="17" t="s">
        <v>55</v>
      </c>
      <c r="L16" s="14"/>
      <c r="M16" s="13"/>
      <c r="N16" s="17"/>
      <c r="O16" s="14"/>
    </row>
    <row r="17" spans="1:17" ht="17.149999999999999" customHeight="1" x14ac:dyDescent="0.2">
      <c r="A17" s="33" t="s">
        <v>408</v>
      </c>
      <c r="B17" s="34">
        <v>2800</v>
      </c>
      <c r="C17" s="34"/>
      <c r="D17" s="36" t="s">
        <v>88</v>
      </c>
      <c r="E17" s="34" t="s">
        <v>91</v>
      </c>
      <c r="F17" s="35"/>
      <c r="G17" s="33" t="s">
        <v>88</v>
      </c>
      <c r="H17" s="34" t="s">
        <v>55</v>
      </c>
      <c r="I17" s="35"/>
      <c r="J17" s="36" t="s">
        <v>88</v>
      </c>
      <c r="K17" s="34" t="s">
        <v>55</v>
      </c>
      <c r="L17" s="35"/>
      <c r="M17" s="33"/>
      <c r="N17" s="34"/>
      <c r="O17" s="35"/>
    </row>
    <row r="18" spans="1:17" ht="17.149999999999999" customHeight="1" x14ac:dyDescent="0.2">
      <c r="A18" s="100"/>
      <c r="B18" s="97"/>
      <c r="C18" s="102"/>
      <c r="D18" s="130"/>
      <c r="E18" s="97"/>
      <c r="F18" s="102"/>
      <c r="G18" s="100"/>
      <c r="H18" s="97"/>
      <c r="I18" s="102"/>
      <c r="J18" s="130"/>
      <c r="K18" s="97"/>
      <c r="L18" s="102"/>
      <c r="M18" s="100"/>
      <c r="N18" s="97"/>
      <c r="O18" s="102"/>
    </row>
    <row r="19" spans="1:17" s="2" customFormat="1" ht="20.149999999999999" customHeight="1" x14ac:dyDescent="0.2">
      <c r="A19" s="107" t="s">
        <v>37</v>
      </c>
      <c r="B19" s="59">
        <f>SUM(B15:B18)</f>
        <v>8150</v>
      </c>
      <c r="C19" s="60">
        <f>SUM(C15:C18)</f>
        <v>0</v>
      </c>
      <c r="D19" s="107" t="s">
        <v>37</v>
      </c>
      <c r="E19" s="59">
        <f>SUM(E15:E18)</f>
        <v>3650</v>
      </c>
      <c r="F19" s="60">
        <f>SUM(F15:F18)</f>
        <v>0</v>
      </c>
      <c r="G19" s="107" t="s">
        <v>37</v>
      </c>
      <c r="H19" s="59">
        <f>SUM(H15:H18)</f>
        <v>0</v>
      </c>
      <c r="I19" s="60">
        <f>SUM(I15:I18)</f>
        <v>0</v>
      </c>
      <c r="J19" s="107" t="s">
        <v>37</v>
      </c>
      <c r="K19" s="59">
        <f>SUM(K15:K18)</f>
        <v>0</v>
      </c>
      <c r="L19" s="60">
        <f>SUM(L15:L18)</f>
        <v>0</v>
      </c>
      <c r="M19" s="107" t="s">
        <v>37</v>
      </c>
      <c r="N19" s="59">
        <f>SUM(N15:N18)</f>
        <v>500</v>
      </c>
      <c r="O19" s="60">
        <f>SUM(O15:O18)</f>
        <v>0</v>
      </c>
      <c r="Q19"/>
    </row>
    <row r="20" spans="1:17" s="2" customFormat="1" ht="20.149999999999999" customHeight="1" x14ac:dyDescent="0.2">
      <c r="A20"/>
      <c r="B20" s="10"/>
      <c r="C20" s="10"/>
      <c r="D20"/>
      <c r="E20" s="10"/>
      <c r="F20" s="10"/>
      <c r="G20"/>
      <c r="H20" s="10"/>
      <c r="I20" s="10"/>
      <c r="J20"/>
      <c r="K20" s="10"/>
      <c r="L20" s="10"/>
      <c r="M20"/>
      <c r="N20" s="10"/>
      <c r="O20" s="10"/>
      <c r="Q20"/>
    </row>
    <row r="21" spans="1:17" ht="17.149999999999999" customHeight="1" x14ac:dyDescent="0.2">
      <c r="A21" s="42" t="s">
        <v>93</v>
      </c>
      <c r="B21" s="43">
        <f>B28+E28+N28</f>
        <v>7200</v>
      </c>
      <c r="C21" s="146" t="s">
        <v>82</v>
      </c>
      <c r="D21" s="43">
        <f>C28+F28+I28+L28+O28</f>
        <v>0</v>
      </c>
      <c r="E21" s="147" t="s">
        <v>81</v>
      </c>
      <c r="F21"/>
      <c r="G21"/>
      <c r="H21"/>
      <c r="I21"/>
      <c r="J21"/>
      <c r="K21"/>
      <c r="L21"/>
      <c r="M21"/>
      <c r="N21"/>
      <c r="O21"/>
    </row>
    <row r="22" spans="1:17" ht="14.15" customHeight="1" x14ac:dyDescent="0.2">
      <c r="A22" s="52" t="s">
        <v>14</v>
      </c>
      <c r="B22" s="53" t="s">
        <v>15</v>
      </c>
      <c r="C22" s="54" t="s">
        <v>7</v>
      </c>
      <c r="D22" s="56" t="s">
        <v>14</v>
      </c>
      <c r="E22" s="53" t="s">
        <v>15</v>
      </c>
      <c r="F22" s="54" t="s">
        <v>7</v>
      </c>
      <c r="G22" s="56" t="s">
        <v>14</v>
      </c>
      <c r="H22" s="53" t="s">
        <v>15</v>
      </c>
      <c r="I22" s="54" t="s">
        <v>7</v>
      </c>
      <c r="J22" s="56" t="s">
        <v>14</v>
      </c>
      <c r="K22" s="53" t="s">
        <v>15</v>
      </c>
      <c r="L22" s="54" t="s">
        <v>7</v>
      </c>
      <c r="M22" s="56" t="s">
        <v>14</v>
      </c>
      <c r="N22" s="53" t="s">
        <v>15</v>
      </c>
      <c r="O22" s="57" t="s">
        <v>7</v>
      </c>
    </row>
    <row r="23" spans="1:17" ht="17.149999999999999" customHeight="1" x14ac:dyDescent="0.2">
      <c r="A23" s="234" t="s">
        <v>558</v>
      </c>
      <c r="B23" s="235">
        <v>1350</v>
      </c>
      <c r="C23" s="235"/>
      <c r="D23" s="48" t="s">
        <v>624</v>
      </c>
      <c r="E23" s="46">
        <v>2100</v>
      </c>
      <c r="F23" s="47"/>
      <c r="G23" s="48" t="s">
        <v>94</v>
      </c>
      <c r="H23" s="46" t="s">
        <v>391</v>
      </c>
      <c r="I23" s="47"/>
      <c r="J23" s="48" t="s">
        <v>94</v>
      </c>
      <c r="K23" s="46" t="s">
        <v>391</v>
      </c>
      <c r="L23" s="50"/>
      <c r="M23" s="45" t="s">
        <v>98</v>
      </c>
      <c r="N23" s="193" t="s">
        <v>99</v>
      </c>
      <c r="O23" s="51"/>
    </row>
    <row r="24" spans="1:17" ht="17.149999999999999" customHeight="1" x14ac:dyDescent="0.2">
      <c r="A24" s="216" t="s">
        <v>559</v>
      </c>
      <c r="B24" s="213">
        <v>1250</v>
      </c>
      <c r="C24" s="213"/>
      <c r="D24" s="12" t="s">
        <v>95</v>
      </c>
      <c r="E24" s="17" t="s">
        <v>55</v>
      </c>
      <c r="F24" s="16"/>
      <c r="G24" s="12" t="s">
        <v>97</v>
      </c>
      <c r="H24" s="17" t="s">
        <v>391</v>
      </c>
      <c r="I24" s="16"/>
      <c r="J24" s="12" t="s">
        <v>97</v>
      </c>
      <c r="K24" s="17" t="s">
        <v>391</v>
      </c>
      <c r="L24" s="15"/>
      <c r="M24" s="13"/>
      <c r="N24" s="17"/>
      <c r="O24" s="14"/>
    </row>
    <row r="25" spans="1:17" ht="17.149999999999999" customHeight="1" x14ac:dyDescent="0.2">
      <c r="A25" s="216" t="s">
        <v>560</v>
      </c>
      <c r="B25" s="213">
        <v>1900</v>
      </c>
      <c r="C25" s="213"/>
      <c r="D25" s="12" t="s">
        <v>96</v>
      </c>
      <c r="E25" s="17" t="s">
        <v>55</v>
      </c>
      <c r="F25" s="16"/>
      <c r="G25" s="12" t="s">
        <v>95</v>
      </c>
      <c r="H25" s="17" t="s">
        <v>391</v>
      </c>
      <c r="I25" s="16"/>
      <c r="J25" s="12" t="s">
        <v>95</v>
      </c>
      <c r="K25" s="17" t="s">
        <v>391</v>
      </c>
      <c r="L25" s="15"/>
      <c r="M25" s="13"/>
      <c r="N25" s="17"/>
      <c r="O25" s="14"/>
    </row>
    <row r="26" spans="1:17" ht="17.149999999999999" customHeight="1" x14ac:dyDescent="0.2">
      <c r="A26" s="236" t="s">
        <v>561</v>
      </c>
      <c r="B26" s="237">
        <v>600</v>
      </c>
      <c r="C26" s="237"/>
      <c r="D26" s="36"/>
      <c r="E26" s="34"/>
      <c r="F26" s="37"/>
      <c r="G26" s="36" t="s">
        <v>96</v>
      </c>
      <c r="H26" s="34" t="s">
        <v>391</v>
      </c>
      <c r="I26" s="37"/>
      <c r="J26" s="36" t="s">
        <v>96</v>
      </c>
      <c r="K26" s="34" t="s">
        <v>391</v>
      </c>
      <c r="L26" s="38"/>
      <c r="M26" s="33"/>
      <c r="N26" s="34"/>
      <c r="O26" s="35"/>
    </row>
    <row r="27" spans="1:17" ht="17.149999999999999" customHeight="1" x14ac:dyDescent="0.2">
      <c r="A27" s="218"/>
      <c r="B27" s="219"/>
      <c r="C27" s="220"/>
      <c r="D27" s="130"/>
      <c r="E27" s="97"/>
      <c r="F27" s="101"/>
      <c r="G27" s="100"/>
      <c r="H27" s="97"/>
      <c r="I27" s="101"/>
      <c r="J27" s="130"/>
      <c r="K27" s="97"/>
      <c r="L27" s="104"/>
      <c r="M27" s="100"/>
      <c r="N27" s="97"/>
      <c r="O27" s="102"/>
    </row>
    <row r="28" spans="1:17" ht="20.149999999999999" customHeight="1" x14ac:dyDescent="0.2">
      <c r="A28" s="224" t="s">
        <v>37</v>
      </c>
      <c r="B28" s="225">
        <f>SUM(B23:B27)</f>
        <v>5100</v>
      </c>
      <c r="C28" s="226">
        <f>SUM(C23:C27)</f>
        <v>0</v>
      </c>
      <c r="D28" s="107" t="s">
        <v>37</v>
      </c>
      <c r="E28" s="59">
        <f>SUM(E23:E27)</f>
        <v>2100</v>
      </c>
      <c r="F28" s="61">
        <f>SUM(F23:F27)</f>
        <v>0</v>
      </c>
      <c r="G28" s="107" t="s">
        <v>37</v>
      </c>
      <c r="H28" s="59">
        <f>SUM(H23:H27)</f>
        <v>0</v>
      </c>
      <c r="I28" s="61">
        <f>SUM(I23:I27)</f>
        <v>0</v>
      </c>
      <c r="J28" s="107" t="s">
        <v>37</v>
      </c>
      <c r="K28" s="59">
        <f>SUM(K23:K27)</f>
        <v>0</v>
      </c>
      <c r="L28" s="61">
        <f>SUM(L23:L27)</f>
        <v>0</v>
      </c>
      <c r="M28" s="107" t="s">
        <v>37</v>
      </c>
      <c r="N28" s="59">
        <f>SUM(N23:N27)</f>
        <v>0</v>
      </c>
      <c r="O28" s="60">
        <f>SUM(O23:O27)</f>
        <v>0</v>
      </c>
    </row>
    <row r="29" spans="1:17" ht="20.149999999999999" customHeight="1" x14ac:dyDescent="0.2">
      <c r="A29"/>
      <c r="B29" s="10"/>
      <c r="C29" s="10"/>
      <c r="D29"/>
      <c r="E29" s="10"/>
      <c r="F29" s="10"/>
      <c r="G29"/>
      <c r="H29" s="10"/>
      <c r="I29" s="10"/>
      <c r="J29"/>
      <c r="K29" s="10"/>
      <c r="L29" s="10"/>
      <c r="M29"/>
      <c r="N29" s="10"/>
      <c r="O29" s="10"/>
    </row>
    <row r="30" spans="1:17" s="2" customFormat="1" ht="20.149999999999999" customHeight="1" x14ac:dyDescent="0.2">
      <c r="A30" s="42" t="s">
        <v>100</v>
      </c>
      <c r="B30" s="43">
        <f>B38+E38+H38+N38</f>
        <v>5050</v>
      </c>
      <c r="C30" s="146" t="s">
        <v>82</v>
      </c>
      <c r="D30" s="43">
        <f>C38+F38+I38+L38+O38</f>
        <v>0</v>
      </c>
      <c r="E30" s="147" t="s">
        <v>81</v>
      </c>
      <c r="F30" s="8"/>
      <c r="G30" s="9"/>
      <c r="H30" s="10"/>
      <c r="I30" s="10"/>
      <c r="J30" s="11"/>
      <c r="K30" s="10"/>
      <c r="L30" s="10"/>
      <c r="M30"/>
      <c r="N30" s="10"/>
      <c r="O30" s="10"/>
      <c r="Q30"/>
    </row>
    <row r="31" spans="1:17" ht="14.15" customHeight="1" x14ac:dyDescent="0.2">
      <c r="A31" s="52" t="s">
        <v>14</v>
      </c>
      <c r="B31" s="53" t="s">
        <v>15</v>
      </c>
      <c r="C31" s="54" t="s">
        <v>7</v>
      </c>
      <c r="D31" s="56" t="s">
        <v>14</v>
      </c>
      <c r="E31" s="53" t="s">
        <v>15</v>
      </c>
      <c r="F31" s="54" t="s">
        <v>7</v>
      </c>
      <c r="G31" s="56" t="s">
        <v>14</v>
      </c>
      <c r="H31" s="53" t="s">
        <v>15</v>
      </c>
      <c r="I31" s="54" t="s">
        <v>7</v>
      </c>
      <c r="J31" s="56" t="s">
        <v>14</v>
      </c>
      <c r="K31" s="53" t="s">
        <v>15</v>
      </c>
      <c r="L31" s="57" t="s">
        <v>7</v>
      </c>
      <c r="M31" s="55" t="s">
        <v>14</v>
      </c>
      <c r="N31" s="53" t="s">
        <v>15</v>
      </c>
      <c r="O31" s="57" t="s">
        <v>7</v>
      </c>
    </row>
    <row r="32" spans="1:17" ht="17.149999999999999" customHeight="1" x14ac:dyDescent="0.2">
      <c r="A32" s="45" t="s">
        <v>562</v>
      </c>
      <c r="B32" s="46">
        <v>1650</v>
      </c>
      <c r="C32" s="47"/>
      <c r="D32" s="48" t="s">
        <v>625</v>
      </c>
      <c r="E32" s="46">
        <v>1650</v>
      </c>
      <c r="F32" s="47"/>
      <c r="G32" s="45" t="s">
        <v>101</v>
      </c>
      <c r="H32" s="46" t="s">
        <v>405</v>
      </c>
      <c r="I32" s="47"/>
      <c r="J32" s="48" t="s">
        <v>101</v>
      </c>
      <c r="K32" s="46" t="s">
        <v>55</v>
      </c>
      <c r="L32" s="49"/>
      <c r="M32" s="85" t="s">
        <v>98</v>
      </c>
      <c r="N32" s="46">
        <v>400</v>
      </c>
      <c r="O32" s="49"/>
    </row>
    <row r="33" spans="1:17" ht="17.149999999999999" customHeight="1" x14ac:dyDescent="0.2">
      <c r="A33" s="13"/>
      <c r="B33" s="17"/>
      <c r="C33" s="16"/>
      <c r="D33" s="212" t="s">
        <v>626</v>
      </c>
      <c r="E33" s="213">
        <v>1350</v>
      </c>
      <c r="F33" s="215"/>
      <c r="G33" s="13"/>
      <c r="H33" s="17"/>
      <c r="I33" s="15"/>
      <c r="J33" s="12"/>
      <c r="K33" s="17"/>
      <c r="L33" s="27"/>
      <c r="M33" s="18"/>
      <c r="N33" s="17"/>
      <c r="O33" s="27"/>
    </row>
    <row r="34" spans="1:17" ht="17.149999999999999" customHeight="1" x14ac:dyDescent="0.2">
      <c r="A34" s="13"/>
      <c r="B34" s="17"/>
      <c r="C34" s="16"/>
      <c r="D34" s="212"/>
      <c r="E34" s="213"/>
      <c r="F34" s="215"/>
      <c r="G34" s="13"/>
      <c r="H34" s="17"/>
      <c r="I34" s="15"/>
      <c r="J34" s="12"/>
      <c r="K34" s="17"/>
      <c r="L34" s="27"/>
      <c r="M34" s="18"/>
      <c r="N34" s="17"/>
      <c r="O34" s="27"/>
    </row>
    <row r="35" spans="1:17" ht="17.149999999999999" customHeight="1" x14ac:dyDescent="0.2">
      <c r="A35" s="13"/>
      <c r="B35" s="17"/>
      <c r="C35" s="16"/>
      <c r="D35" s="212"/>
      <c r="E35" s="213"/>
      <c r="F35" s="215"/>
      <c r="G35" s="13"/>
      <c r="H35" s="17"/>
      <c r="I35" s="15"/>
      <c r="J35" s="12"/>
      <c r="K35" s="17"/>
      <c r="L35" s="27"/>
      <c r="M35" s="18"/>
      <c r="N35" s="17"/>
      <c r="O35" s="27"/>
    </row>
    <row r="36" spans="1:17" ht="17.149999999999999" customHeight="1" x14ac:dyDescent="0.2">
      <c r="A36" s="22"/>
      <c r="B36" s="31"/>
      <c r="C36" s="8"/>
      <c r="D36" s="231"/>
      <c r="E36" s="229"/>
      <c r="F36" s="233"/>
      <c r="G36" s="22"/>
      <c r="H36" s="31"/>
      <c r="I36" s="10"/>
      <c r="J36" s="68"/>
      <c r="K36" s="31"/>
      <c r="L36" s="28"/>
      <c r="M36"/>
      <c r="N36" s="31"/>
      <c r="O36" s="28"/>
    </row>
    <row r="37" spans="1:17" ht="17.149999999999999" customHeight="1" x14ac:dyDescent="0.2">
      <c r="A37" s="100"/>
      <c r="B37" s="97"/>
      <c r="C37" s="101"/>
      <c r="D37" s="221"/>
      <c r="E37" s="219"/>
      <c r="F37" s="220"/>
      <c r="G37" s="100"/>
      <c r="H37" s="97"/>
      <c r="I37" s="104"/>
      <c r="J37" s="130"/>
      <c r="K37" s="97"/>
      <c r="L37" s="105"/>
      <c r="M37" s="132"/>
      <c r="N37" s="97"/>
      <c r="O37" s="105"/>
    </row>
    <row r="38" spans="1:17" s="2" customFormat="1" ht="20.149999999999999" customHeight="1" x14ac:dyDescent="0.2">
      <c r="A38" s="107" t="s">
        <v>37</v>
      </c>
      <c r="B38" s="59">
        <f>SUM(B32:B37)</f>
        <v>1650</v>
      </c>
      <c r="C38" s="61">
        <f>SUM(C32:C37)</f>
        <v>0</v>
      </c>
      <c r="D38" s="224" t="s">
        <v>37</v>
      </c>
      <c r="E38" s="225">
        <f>SUM(E32:E37)</f>
        <v>3000</v>
      </c>
      <c r="F38" s="226">
        <f>SUM(F32:F37)</f>
        <v>0</v>
      </c>
      <c r="G38" s="107" t="s">
        <v>37</v>
      </c>
      <c r="H38" s="59">
        <f>SUM(H32:H37)</f>
        <v>0</v>
      </c>
      <c r="I38" s="61">
        <f>SUM(I32:I37)</f>
        <v>0</v>
      </c>
      <c r="J38" s="107" t="s">
        <v>37</v>
      </c>
      <c r="K38" s="59">
        <f>SUM(K32:K37)</f>
        <v>0</v>
      </c>
      <c r="L38" s="60">
        <f>SUM(L32:L37)</f>
        <v>0</v>
      </c>
      <c r="M38" s="148" t="s">
        <v>37</v>
      </c>
      <c r="N38" s="59">
        <f>SUM(N32:N37)</f>
        <v>400</v>
      </c>
      <c r="O38" s="60">
        <f>SUM(O32:O37)</f>
        <v>0</v>
      </c>
      <c r="Q38"/>
    </row>
    <row r="39" spans="1:17" s="2" customFormat="1" ht="20.149999999999999" customHeight="1" x14ac:dyDescent="0.2">
      <c r="A39" s="328" t="s">
        <v>510</v>
      </c>
      <c r="B39" s="329"/>
      <c r="C39" s="329"/>
      <c r="D39" s="329"/>
      <c r="E39" s="329"/>
      <c r="F39" s="8"/>
      <c r="G39" s="9"/>
      <c r="H39" s="10"/>
      <c r="I39" s="10"/>
      <c r="J39" s="11"/>
      <c r="K39" s="10"/>
      <c r="L39" s="10"/>
      <c r="M39"/>
      <c r="N39" s="10"/>
      <c r="O39" s="10"/>
      <c r="Q39"/>
    </row>
    <row r="40" spans="1:17" s="2" customFormat="1" x14ac:dyDescent="0.2">
      <c r="Q40"/>
    </row>
    <row r="41" spans="1:17" s="2" customFormat="1" x14ac:dyDescent="0.2">
      <c r="A41" s="1"/>
      <c r="E41" s="4"/>
      <c r="Q41"/>
    </row>
  </sheetData>
  <mergeCells count="16">
    <mergeCell ref="M5:O5"/>
    <mergeCell ref="A39:E39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4&amp;R&amp;8㈱岐阜折込センター　2023年6月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9"/>
  <sheetViews>
    <sheetView showZeros="0" zoomScale="75" zoomScaleNormal="75" workbookViewId="0">
      <selection activeCell="B36" sqref="B36"/>
    </sheetView>
  </sheetViews>
  <sheetFormatPr defaultRowHeight="13" x14ac:dyDescent="0.2"/>
  <cols>
    <col min="1" max="1" width="12.7265625" style="1" customWidth="1"/>
    <col min="2" max="3" width="10.7265625" style="2" customWidth="1"/>
    <col min="4" max="4" width="12.7265625" style="2" customWidth="1"/>
    <col min="5" max="6" width="10.7265625" style="2" customWidth="1"/>
    <col min="7" max="7" width="12.7265625" style="2" customWidth="1"/>
    <col min="8" max="9" width="10.7265625" style="2" customWidth="1"/>
    <col min="10" max="10" width="12.7265625" style="2" customWidth="1"/>
    <col min="11" max="12" width="10.7265625" style="2" customWidth="1"/>
    <col min="13" max="13" width="12.7265625" style="2" customWidth="1"/>
    <col min="14" max="15" width="10.7265625" style="2" customWidth="1"/>
    <col min="16" max="16" width="9" style="2"/>
  </cols>
  <sheetData>
    <row r="1" spans="1:17" ht="20.149999999999999" customHeight="1" x14ac:dyDescent="0.2">
      <c r="A1" s="63" t="s">
        <v>8</v>
      </c>
      <c r="B1" s="339">
        <f>表紙!C1</f>
        <v>0</v>
      </c>
      <c r="C1" s="339"/>
      <c r="D1" s="309"/>
      <c r="E1" s="352" t="s">
        <v>10</v>
      </c>
      <c r="F1" s="344">
        <f>表紙!F1</f>
        <v>0</v>
      </c>
      <c r="G1" s="345"/>
      <c r="H1" s="354" t="s">
        <v>11</v>
      </c>
      <c r="I1" s="355"/>
      <c r="J1" s="355"/>
      <c r="K1" s="7" t="s">
        <v>12</v>
      </c>
      <c r="L1" s="357" t="s">
        <v>13</v>
      </c>
      <c r="M1" s="356"/>
      <c r="N1" s="358" t="s">
        <v>54</v>
      </c>
      <c r="O1" s="359"/>
    </row>
    <row r="2" spans="1:17" ht="20.149999999999999" customHeight="1" x14ac:dyDescent="0.2">
      <c r="A2" s="82" t="s">
        <v>9</v>
      </c>
      <c r="B2" s="340">
        <f>表紙!C2</f>
        <v>0</v>
      </c>
      <c r="C2" s="340"/>
      <c r="D2" s="341"/>
      <c r="E2" s="353"/>
      <c r="F2" s="346"/>
      <c r="G2" s="347"/>
      <c r="H2" s="330" t="str">
        <f>表紙!J2</f>
        <v>年　　　月　　　日（　　　）</v>
      </c>
      <c r="I2" s="331"/>
      <c r="J2" s="332"/>
      <c r="K2" s="247">
        <f>表紙!K2</f>
        <v>0</v>
      </c>
      <c r="L2" s="318">
        <f>SUM(D4+D25)</f>
        <v>0</v>
      </c>
      <c r="M2" s="319"/>
      <c r="N2" s="310"/>
      <c r="O2" s="311"/>
    </row>
    <row r="3" spans="1:17" ht="20.149999999999999" customHeight="1" x14ac:dyDescent="0.2">
      <c r="A3" s="123"/>
      <c r="B3" s="124"/>
      <c r="C3" s="124"/>
      <c r="D3" s="124"/>
      <c r="E3" s="125"/>
      <c r="F3" s="126"/>
      <c r="G3" s="126"/>
      <c r="H3" s="127"/>
      <c r="I3" s="127"/>
      <c r="J3" s="127"/>
      <c r="K3"/>
      <c r="L3" s="128"/>
      <c r="M3" s="128"/>
      <c r="N3" s="1"/>
      <c r="O3" s="1"/>
    </row>
    <row r="4" spans="1:17" s="2" customFormat="1" ht="20.149999999999999" customHeight="1" x14ac:dyDescent="0.2">
      <c r="A4" s="42" t="s">
        <v>102</v>
      </c>
      <c r="B4" s="43">
        <f>B23+E23+H23+N23</f>
        <v>40100</v>
      </c>
      <c r="C4" s="146" t="s">
        <v>82</v>
      </c>
      <c r="D4" s="43">
        <f>C23+F23+I23++L23+O23</f>
        <v>0</v>
      </c>
      <c r="E4" s="147" t="s">
        <v>81</v>
      </c>
      <c r="F4" s="8"/>
      <c r="G4" s="9"/>
      <c r="H4" s="10"/>
      <c r="I4" s="10"/>
      <c r="J4" s="11"/>
      <c r="K4" s="10"/>
      <c r="L4" s="10"/>
      <c r="M4"/>
      <c r="N4" s="10"/>
      <c r="O4" s="10"/>
      <c r="Q4"/>
    </row>
    <row r="5" spans="1:17" ht="17.149999999999999" customHeight="1" x14ac:dyDescent="0.2">
      <c r="A5" s="360" t="s">
        <v>1</v>
      </c>
      <c r="B5" s="360"/>
      <c r="C5" s="360"/>
      <c r="D5" s="360" t="s">
        <v>2</v>
      </c>
      <c r="E5" s="360"/>
      <c r="F5" s="360"/>
      <c r="G5" s="360" t="s">
        <v>3</v>
      </c>
      <c r="H5" s="360"/>
      <c r="I5" s="360"/>
      <c r="J5" s="360" t="s">
        <v>4</v>
      </c>
      <c r="K5" s="360"/>
      <c r="L5" s="360"/>
      <c r="M5" s="360" t="s">
        <v>5</v>
      </c>
      <c r="N5" s="360"/>
      <c r="O5" s="360"/>
      <c r="P5"/>
    </row>
    <row r="6" spans="1:17" ht="14.15" customHeight="1" x14ac:dyDescent="0.2">
      <c r="A6" s="52" t="s">
        <v>14</v>
      </c>
      <c r="B6" s="53" t="s">
        <v>15</v>
      </c>
      <c r="C6" s="54" t="s">
        <v>7</v>
      </c>
      <c r="D6" s="56" t="s">
        <v>14</v>
      </c>
      <c r="E6" s="53" t="s">
        <v>15</v>
      </c>
      <c r="F6" s="57" t="s">
        <v>7</v>
      </c>
      <c r="G6" s="55" t="s">
        <v>14</v>
      </c>
      <c r="H6" s="53" t="s">
        <v>15</v>
      </c>
      <c r="I6" s="54" t="s">
        <v>7</v>
      </c>
      <c r="J6" s="56" t="s">
        <v>14</v>
      </c>
      <c r="K6" s="53" t="s">
        <v>15</v>
      </c>
      <c r="L6" s="57" t="s">
        <v>7</v>
      </c>
      <c r="M6" s="56" t="s">
        <v>14</v>
      </c>
      <c r="N6" s="53" t="s">
        <v>15</v>
      </c>
      <c r="O6" s="57" t="s">
        <v>7</v>
      </c>
      <c r="P6" s="3"/>
      <c r="Q6" s="1"/>
    </row>
    <row r="7" spans="1:17" s="2" customFormat="1" ht="17.149999999999999" customHeight="1" x14ac:dyDescent="0.2">
      <c r="A7" s="13" t="s">
        <v>563</v>
      </c>
      <c r="B7" s="17">
        <v>2000</v>
      </c>
      <c r="C7" s="31"/>
      <c r="D7" s="22" t="s">
        <v>664</v>
      </c>
      <c r="E7" s="31">
        <v>5650</v>
      </c>
      <c r="F7" s="71"/>
      <c r="G7" s="23" t="s">
        <v>105</v>
      </c>
      <c r="H7" s="17">
        <v>1000</v>
      </c>
      <c r="I7" s="31">
        <v>0</v>
      </c>
      <c r="J7" s="13" t="s">
        <v>105</v>
      </c>
      <c r="K7" s="17" t="s">
        <v>55</v>
      </c>
      <c r="L7" s="28"/>
      <c r="M7" s="22" t="s">
        <v>103</v>
      </c>
      <c r="N7" s="31">
        <v>650</v>
      </c>
      <c r="O7" s="94"/>
      <c r="Q7"/>
    </row>
    <row r="8" spans="1:17" s="2" customFormat="1" ht="17.149999999999999" customHeight="1" x14ac:dyDescent="0.2">
      <c r="A8" s="13" t="s">
        <v>564</v>
      </c>
      <c r="B8" s="17">
        <v>3150</v>
      </c>
      <c r="C8" s="17"/>
      <c r="D8" s="13" t="s">
        <v>628</v>
      </c>
      <c r="E8" s="17">
        <v>2450</v>
      </c>
      <c r="F8" s="14"/>
      <c r="G8" s="23" t="s">
        <v>106</v>
      </c>
      <c r="H8" s="17" t="s">
        <v>55</v>
      </c>
      <c r="I8" s="17"/>
      <c r="J8" s="13" t="s">
        <v>106</v>
      </c>
      <c r="K8" s="17" t="s">
        <v>55</v>
      </c>
      <c r="L8" s="27"/>
      <c r="M8" s="13" t="s">
        <v>106</v>
      </c>
      <c r="N8" s="17">
        <v>300</v>
      </c>
      <c r="O8" s="84"/>
      <c r="Q8"/>
    </row>
    <row r="9" spans="1:17" s="2" customFormat="1" ht="17.149999999999999" customHeight="1" x14ac:dyDescent="0.2">
      <c r="A9" s="13" t="s">
        <v>565</v>
      </c>
      <c r="B9" s="17">
        <v>2850</v>
      </c>
      <c r="C9" s="17"/>
      <c r="D9" s="13" t="s">
        <v>665</v>
      </c>
      <c r="E9" s="17">
        <v>1550</v>
      </c>
      <c r="F9" s="14"/>
      <c r="G9" s="23" t="s">
        <v>113</v>
      </c>
      <c r="H9" s="17" t="s">
        <v>55</v>
      </c>
      <c r="I9" s="17"/>
      <c r="J9" s="13" t="s">
        <v>113</v>
      </c>
      <c r="K9" s="17" t="s">
        <v>55</v>
      </c>
      <c r="L9" s="27"/>
      <c r="M9" s="13" t="s">
        <v>104</v>
      </c>
      <c r="N9" s="17">
        <v>600</v>
      </c>
      <c r="O9" s="84"/>
      <c r="Q9"/>
    </row>
    <row r="10" spans="1:17" s="2" customFormat="1" ht="17.149999999999999" customHeight="1" x14ac:dyDescent="0.2">
      <c r="A10" s="13" t="s">
        <v>566</v>
      </c>
      <c r="B10" s="17">
        <v>1800</v>
      </c>
      <c r="C10" s="17"/>
      <c r="D10" s="13" t="s">
        <v>676</v>
      </c>
      <c r="E10" s="17">
        <v>1700</v>
      </c>
      <c r="F10" s="14"/>
      <c r="G10" s="23" t="s">
        <v>497</v>
      </c>
      <c r="H10" s="17" t="s">
        <v>55</v>
      </c>
      <c r="I10" s="15"/>
      <c r="J10" s="13" t="s">
        <v>114</v>
      </c>
      <c r="K10" s="17" t="s">
        <v>55</v>
      </c>
      <c r="L10" s="27"/>
      <c r="M10" s="13" t="s">
        <v>109</v>
      </c>
      <c r="N10" s="17" t="s">
        <v>55</v>
      </c>
      <c r="O10" s="84"/>
      <c r="Q10"/>
    </row>
    <row r="11" spans="1:17" s="2" customFormat="1" ht="17.149999999999999" customHeight="1" x14ac:dyDescent="0.2">
      <c r="A11" s="13" t="s">
        <v>567</v>
      </c>
      <c r="B11" s="17">
        <v>3800</v>
      </c>
      <c r="C11" s="17"/>
      <c r="D11" s="13" t="s">
        <v>627</v>
      </c>
      <c r="E11" s="17">
        <v>2600</v>
      </c>
      <c r="F11" s="14"/>
      <c r="G11" s="23" t="s">
        <v>107</v>
      </c>
      <c r="H11" s="17" t="s">
        <v>56</v>
      </c>
      <c r="I11" s="15"/>
      <c r="J11" s="13" t="s">
        <v>108</v>
      </c>
      <c r="K11" s="17" t="s">
        <v>55</v>
      </c>
      <c r="L11" s="27"/>
      <c r="M11" s="13" t="s">
        <v>112</v>
      </c>
      <c r="N11" s="17" t="s">
        <v>56</v>
      </c>
      <c r="O11" s="84"/>
      <c r="Q11"/>
    </row>
    <row r="12" spans="1:17" s="2" customFormat="1" ht="17.149999999999999" customHeight="1" x14ac:dyDescent="0.2">
      <c r="A12" s="145" t="s">
        <v>410</v>
      </c>
      <c r="B12" s="17">
        <v>4050</v>
      </c>
      <c r="C12" s="17"/>
      <c r="D12" s="13" t="s">
        <v>108</v>
      </c>
      <c r="E12" s="17" t="s">
        <v>55</v>
      </c>
      <c r="F12" s="14"/>
      <c r="G12" s="23" t="s">
        <v>109</v>
      </c>
      <c r="H12" s="17" t="s">
        <v>55</v>
      </c>
      <c r="I12" s="15"/>
      <c r="J12" s="13" t="s">
        <v>109</v>
      </c>
      <c r="K12" s="17" t="s">
        <v>55</v>
      </c>
      <c r="L12" s="27"/>
      <c r="M12" s="19"/>
      <c r="N12" s="17"/>
      <c r="O12" s="27"/>
      <c r="Q12"/>
    </row>
    <row r="13" spans="1:17" s="2" customFormat="1" ht="17.149999999999999" customHeight="1" x14ac:dyDescent="0.2">
      <c r="A13" s="44" t="s">
        <v>409</v>
      </c>
      <c r="B13" s="17">
        <v>2250</v>
      </c>
      <c r="C13" s="17"/>
      <c r="D13" s="13" t="s">
        <v>109</v>
      </c>
      <c r="E13" s="17" t="s">
        <v>55</v>
      </c>
      <c r="F13" s="14"/>
      <c r="G13" s="23" t="s">
        <v>110</v>
      </c>
      <c r="H13" s="17" t="s">
        <v>55</v>
      </c>
      <c r="I13" s="15"/>
      <c r="J13" s="13" t="s">
        <v>110</v>
      </c>
      <c r="K13" s="17" t="s">
        <v>55</v>
      </c>
      <c r="L13" s="27"/>
      <c r="M13" s="19"/>
      <c r="N13" s="17"/>
      <c r="O13" s="27"/>
      <c r="Q13"/>
    </row>
    <row r="14" spans="1:17" s="2" customFormat="1" ht="17.149999999999999" customHeight="1" x14ac:dyDescent="0.2">
      <c r="A14" s="13" t="s">
        <v>568</v>
      </c>
      <c r="B14" s="17">
        <v>2250</v>
      </c>
      <c r="C14" s="17"/>
      <c r="D14" s="13" t="s">
        <v>110</v>
      </c>
      <c r="E14" s="17" t="s">
        <v>55</v>
      </c>
      <c r="F14" s="14"/>
      <c r="G14" s="23" t="s">
        <v>111</v>
      </c>
      <c r="H14" s="17" t="s">
        <v>55</v>
      </c>
      <c r="I14" s="15"/>
      <c r="J14" s="13" t="s">
        <v>111</v>
      </c>
      <c r="K14" s="17" t="s">
        <v>55</v>
      </c>
      <c r="L14" s="27"/>
      <c r="M14" s="19"/>
      <c r="N14" s="17"/>
      <c r="O14" s="27"/>
      <c r="Q14"/>
    </row>
    <row r="15" spans="1:17" s="2" customFormat="1" ht="17.149999999999999" customHeight="1" x14ac:dyDescent="0.2">
      <c r="A15" s="22" t="s">
        <v>569</v>
      </c>
      <c r="B15" s="17">
        <v>500</v>
      </c>
      <c r="C15" s="17"/>
      <c r="D15" s="13" t="s">
        <v>111</v>
      </c>
      <c r="E15" s="17" t="s">
        <v>55</v>
      </c>
      <c r="F15" s="14"/>
      <c r="G15" s="23" t="s">
        <v>112</v>
      </c>
      <c r="H15" s="17" t="s">
        <v>55</v>
      </c>
      <c r="I15" s="15"/>
      <c r="J15" s="22" t="s">
        <v>112</v>
      </c>
      <c r="K15" s="17" t="s">
        <v>55</v>
      </c>
      <c r="L15" s="27"/>
      <c r="M15" s="12"/>
      <c r="N15" s="17"/>
      <c r="O15" s="27"/>
      <c r="Q15"/>
    </row>
    <row r="16" spans="1:17" s="2" customFormat="1" ht="17.149999999999999" customHeight="1" x14ac:dyDescent="0.2">
      <c r="A16" s="83"/>
      <c r="B16" s="31"/>
      <c r="C16" s="17"/>
      <c r="D16" s="83" t="s">
        <v>629</v>
      </c>
      <c r="E16" s="31">
        <v>950</v>
      </c>
      <c r="F16" s="14"/>
      <c r="G16" s="23"/>
      <c r="H16" s="17"/>
      <c r="I16" s="15"/>
      <c r="J16" s="83"/>
      <c r="K16" s="31"/>
      <c r="L16" s="27"/>
      <c r="M16" s="19"/>
      <c r="N16" s="17"/>
      <c r="O16" s="27"/>
      <c r="Q16"/>
    </row>
    <row r="17" spans="1:17" s="2" customFormat="1" ht="17.149999999999999" customHeight="1" x14ac:dyDescent="0.2">
      <c r="A17" s="26"/>
      <c r="B17" s="32"/>
      <c r="C17" s="31"/>
      <c r="D17" s="22"/>
      <c r="E17" s="17"/>
      <c r="F17" s="71"/>
      <c r="G17"/>
      <c r="H17" s="31"/>
      <c r="I17" s="15"/>
      <c r="J17" s="83"/>
      <c r="K17" s="287"/>
      <c r="L17" s="28"/>
      <c r="M17" s="20"/>
      <c r="N17" s="31"/>
      <c r="O17" s="28"/>
      <c r="Q17"/>
    </row>
    <row r="18" spans="1:17" ht="17.149999999999999" customHeight="1" x14ac:dyDescent="0.2">
      <c r="A18" s="26"/>
      <c r="B18" s="32"/>
      <c r="C18" s="30"/>
      <c r="D18" s="21"/>
      <c r="E18" s="32"/>
      <c r="F18" s="29"/>
      <c r="G18" s="25"/>
      <c r="H18" s="32"/>
      <c r="I18" s="15"/>
      <c r="J18" s="83"/>
      <c r="K18" s="287"/>
      <c r="L18" s="29"/>
      <c r="M18" s="21"/>
      <c r="N18" s="32"/>
      <c r="O18" s="29"/>
      <c r="P18" s="3"/>
      <c r="Q18" s="1"/>
    </row>
    <row r="19" spans="1:17" ht="17.149999999999999" customHeight="1" x14ac:dyDescent="0.2">
      <c r="A19" s="26"/>
      <c r="B19" s="32"/>
      <c r="C19" s="30"/>
      <c r="D19" s="21"/>
      <c r="E19" s="32"/>
      <c r="F19" s="29"/>
      <c r="G19" s="25"/>
      <c r="H19" s="32"/>
      <c r="I19" s="30"/>
      <c r="J19" s="13"/>
      <c r="K19" s="32"/>
      <c r="L19" s="29"/>
      <c r="M19" s="21"/>
      <c r="N19" s="32"/>
      <c r="O19" s="29"/>
      <c r="P19" s="3"/>
      <c r="Q19" s="1"/>
    </row>
    <row r="20" spans="1:17" ht="17.149999999999999" customHeight="1" x14ac:dyDescent="0.2">
      <c r="A20" s="26"/>
      <c r="B20" s="32"/>
      <c r="C20" s="30"/>
      <c r="D20" s="21"/>
      <c r="E20" s="32"/>
      <c r="F20" s="29"/>
      <c r="G20" s="25"/>
      <c r="H20" s="32"/>
      <c r="I20" s="30"/>
      <c r="J20" s="13"/>
      <c r="K20" s="32"/>
      <c r="L20" s="29"/>
      <c r="M20" s="21"/>
      <c r="N20" s="32"/>
      <c r="O20" s="29"/>
      <c r="P20" s="3"/>
      <c r="Q20" s="1"/>
    </row>
    <row r="21" spans="1:17" s="2" customFormat="1" ht="17.149999999999999" customHeight="1" x14ac:dyDescent="0.2">
      <c r="A21" s="13"/>
      <c r="B21" s="17"/>
      <c r="C21" s="16"/>
      <c r="D21" s="12"/>
      <c r="E21" s="17"/>
      <c r="F21" s="14"/>
      <c r="G21" s="24"/>
      <c r="H21" s="17"/>
      <c r="I21" s="15"/>
      <c r="J21" s="13"/>
      <c r="K21" s="17"/>
      <c r="L21" s="27"/>
      <c r="M21" s="12"/>
      <c r="N21" s="17"/>
      <c r="O21" s="27"/>
      <c r="Q21"/>
    </row>
    <row r="22" spans="1:17" s="2" customFormat="1" ht="17.149999999999999" customHeight="1" x14ac:dyDescent="0.2">
      <c r="A22" s="33"/>
      <c r="B22" s="34"/>
      <c r="C22" s="37"/>
      <c r="D22" s="36"/>
      <c r="E22" s="34"/>
      <c r="F22" s="35"/>
      <c r="G22" s="41"/>
      <c r="H22" s="34"/>
      <c r="I22" s="38"/>
      <c r="J22" s="33"/>
      <c r="K22" s="34"/>
      <c r="L22" s="39"/>
      <c r="M22" s="36"/>
      <c r="N22" s="34"/>
      <c r="O22" s="39"/>
      <c r="Q22"/>
    </row>
    <row r="23" spans="1:17" s="2" customFormat="1" ht="20.149999999999999" customHeight="1" x14ac:dyDescent="0.2">
      <c r="A23" s="107" t="s">
        <v>37</v>
      </c>
      <c r="B23" s="59">
        <f>SUM(B7:B22)</f>
        <v>22650</v>
      </c>
      <c r="C23" s="61">
        <f>SUM(C7:C17)</f>
        <v>0</v>
      </c>
      <c r="D23" s="107" t="s">
        <v>37</v>
      </c>
      <c r="E23" s="59">
        <f>SUM(E7:E17)</f>
        <v>14900</v>
      </c>
      <c r="F23" s="60">
        <f>SUM(F7:F17)</f>
        <v>0</v>
      </c>
      <c r="G23" s="148" t="s">
        <v>37</v>
      </c>
      <c r="H23" s="59">
        <f>SUM(H7:H9)</f>
        <v>1000</v>
      </c>
      <c r="I23" s="61">
        <f>SUM(I7:I9)</f>
        <v>0</v>
      </c>
      <c r="J23" s="107" t="s">
        <v>37</v>
      </c>
      <c r="K23" s="59"/>
      <c r="L23" s="60"/>
      <c r="M23" s="107" t="s">
        <v>37</v>
      </c>
      <c r="N23" s="59">
        <f>SUM(N7:N22)</f>
        <v>1550</v>
      </c>
      <c r="O23" s="60">
        <f>SUM(O7:O9)</f>
        <v>0</v>
      </c>
      <c r="Q23"/>
    </row>
    <row r="24" spans="1:17" s="2" customFormat="1" ht="20.149999999999999" customHeight="1" x14ac:dyDescent="0.2">
      <c r="A24"/>
      <c r="B24" s="10"/>
      <c r="C24" s="10"/>
      <c r="D24"/>
      <c r="E24" s="10"/>
      <c r="F24" s="10"/>
      <c r="G24"/>
      <c r="H24" s="10"/>
      <c r="I24" s="10"/>
      <c r="J24"/>
      <c r="K24" s="10"/>
      <c r="L24" s="10"/>
      <c r="M24"/>
      <c r="N24" s="10"/>
      <c r="O24" s="10"/>
      <c r="Q24"/>
    </row>
    <row r="25" spans="1:17" ht="20.149999999999999" customHeight="1" x14ac:dyDescent="0.2">
      <c r="A25" s="147" t="s">
        <v>120</v>
      </c>
      <c r="B25" s="43">
        <f>B37+E37+N37</f>
        <v>15750</v>
      </c>
      <c r="C25" s="146" t="s">
        <v>82</v>
      </c>
      <c r="D25" s="43">
        <f>C37+F37+I37+L37+O37</f>
        <v>0</v>
      </c>
      <c r="E25" s="147" t="s">
        <v>81</v>
      </c>
      <c r="F25"/>
      <c r="G25"/>
      <c r="H25"/>
      <c r="I25"/>
      <c r="J25"/>
      <c r="K25"/>
      <c r="L25"/>
      <c r="M25"/>
      <c r="N25"/>
      <c r="O25"/>
    </row>
    <row r="26" spans="1:17" ht="14.15" customHeight="1" x14ac:dyDescent="0.2">
      <c r="A26" s="52" t="s">
        <v>14</v>
      </c>
      <c r="B26" s="53" t="s">
        <v>15</v>
      </c>
      <c r="C26" s="57" t="s">
        <v>7</v>
      </c>
      <c r="D26" s="56" t="s">
        <v>14</v>
      </c>
      <c r="E26" s="53" t="s">
        <v>15</v>
      </c>
      <c r="F26" s="57" t="s">
        <v>7</v>
      </c>
      <c r="G26" s="56" t="s">
        <v>14</v>
      </c>
      <c r="H26" s="53" t="s">
        <v>15</v>
      </c>
      <c r="I26" s="57" t="s">
        <v>7</v>
      </c>
      <c r="J26" s="56" t="s">
        <v>14</v>
      </c>
      <c r="K26" s="53" t="s">
        <v>15</v>
      </c>
      <c r="L26" s="57" t="s">
        <v>7</v>
      </c>
      <c r="M26" s="56" t="s">
        <v>14</v>
      </c>
      <c r="N26" s="53" t="s">
        <v>15</v>
      </c>
      <c r="O26" s="57" t="s">
        <v>7</v>
      </c>
      <c r="P26" s="3"/>
      <c r="Q26" s="1"/>
    </row>
    <row r="27" spans="1:17" ht="17.149999999999999" customHeight="1" x14ac:dyDescent="0.2">
      <c r="A27" s="48" t="s">
        <v>121</v>
      </c>
      <c r="B27" s="46">
        <v>2250</v>
      </c>
      <c r="C27" s="46"/>
      <c r="D27" s="48" t="s">
        <v>630</v>
      </c>
      <c r="E27" s="46">
        <v>2500</v>
      </c>
      <c r="F27" s="51"/>
      <c r="G27" s="48" t="s">
        <v>115</v>
      </c>
      <c r="H27" s="46" t="s">
        <v>73</v>
      </c>
      <c r="I27" s="51"/>
      <c r="J27" s="48" t="s">
        <v>115</v>
      </c>
      <c r="K27" s="46" t="s">
        <v>73</v>
      </c>
      <c r="L27" s="51"/>
      <c r="M27" s="281" t="s">
        <v>485</v>
      </c>
      <c r="N27" s="46">
        <v>300</v>
      </c>
      <c r="O27" s="51"/>
    </row>
    <row r="28" spans="1:17" ht="17.149999999999999" customHeight="1" x14ac:dyDescent="0.2">
      <c r="A28" s="48" t="s">
        <v>122</v>
      </c>
      <c r="B28" s="46">
        <v>1450</v>
      </c>
      <c r="C28" s="46"/>
      <c r="D28" s="48" t="s">
        <v>504</v>
      </c>
      <c r="E28" s="46">
        <v>3600</v>
      </c>
      <c r="F28" s="51"/>
      <c r="G28" s="48" t="s">
        <v>117</v>
      </c>
      <c r="H28" s="46" t="s">
        <v>73</v>
      </c>
      <c r="I28" s="51"/>
      <c r="J28" s="48" t="s">
        <v>117</v>
      </c>
      <c r="K28" s="46" t="s">
        <v>73</v>
      </c>
      <c r="L28" s="51"/>
      <c r="M28" s="48" t="s">
        <v>124</v>
      </c>
      <c r="N28" s="46">
        <v>100</v>
      </c>
      <c r="O28" s="51"/>
    </row>
    <row r="29" spans="1:17" ht="17.149999999999999" customHeight="1" x14ac:dyDescent="0.2">
      <c r="A29" s="48" t="s">
        <v>123</v>
      </c>
      <c r="B29" s="46">
        <v>1150</v>
      </c>
      <c r="C29" s="46"/>
      <c r="D29" s="12" t="s">
        <v>116</v>
      </c>
      <c r="E29" s="17" t="s">
        <v>55</v>
      </c>
      <c r="F29" s="51"/>
      <c r="G29" s="48" t="s">
        <v>118</v>
      </c>
      <c r="H29" s="46" t="s">
        <v>73</v>
      </c>
      <c r="I29" s="51"/>
      <c r="J29" s="48" t="s">
        <v>505</v>
      </c>
      <c r="K29" s="46" t="s">
        <v>125</v>
      </c>
      <c r="L29" s="51"/>
      <c r="M29" s="48"/>
      <c r="N29" s="46"/>
      <c r="O29" s="51"/>
    </row>
    <row r="30" spans="1:17" ht="17.149999999999999" customHeight="1" x14ac:dyDescent="0.2">
      <c r="A30" s="12" t="s">
        <v>704</v>
      </c>
      <c r="B30" s="17">
        <v>950</v>
      </c>
      <c r="C30" s="17"/>
      <c r="D30" s="12"/>
      <c r="E30" s="17"/>
      <c r="F30" s="14"/>
      <c r="G30" s="13" t="s">
        <v>119</v>
      </c>
      <c r="H30" s="46" t="s">
        <v>73</v>
      </c>
      <c r="I30" s="14"/>
      <c r="J30" s="36" t="s">
        <v>116</v>
      </c>
      <c r="K30" s="34" t="s">
        <v>55</v>
      </c>
      <c r="L30" s="14"/>
      <c r="M30" s="13"/>
      <c r="N30" s="17"/>
      <c r="O30" s="14"/>
    </row>
    <row r="31" spans="1:17" ht="17.149999999999999" customHeight="1" x14ac:dyDescent="0.2">
      <c r="A31" s="33" t="s">
        <v>570</v>
      </c>
      <c r="B31" s="34">
        <v>3450</v>
      </c>
      <c r="C31" s="34"/>
      <c r="D31" s="36"/>
      <c r="E31" s="34"/>
      <c r="F31" s="35"/>
      <c r="G31" s="33" t="s">
        <v>116</v>
      </c>
      <c r="H31" s="34" t="s">
        <v>73</v>
      </c>
      <c r="I31" s="35"/>
      <c r="J31" s="36"/>
      <c r="K31" s="34"/>
      <c r="L31" s="35"/>
      <c r="M31" s="33"/>
      <c r="N31" s="34"/>
      <c r="O31" s="35"/>
    </row>
    <row r="32" spans="1:17" ht="17.149999999999999" customHeight="1" x14ac:dyDescent="0.2">
      <c r="A32" s="13"/>
      <c r="B32" s="17"/>
      <c r="C32" s="14"/>
      <c r="D32" s="12"/>
      <c r="E32" s="17"/>
      <c r="F32" s="14"/>
      <c r="G32" s="13"/>
      <c r="H32" s="17"/>
      <c r="I32" s="14"/>
      <c r="J32" s="12"/>
      <c r="K32" s="17"/>
      <c r="L32" s="14"/>
      <c r="M32" s="13"/>
      <c r="N32" s="17"/>
      <c r="O32" s="14"/>
    </row>
    <row r="33" spans="1:17" ht="17.149999999999999" customHeight="1" x14ac:dyDescent="0.2">
      <c r="A33" s="13"/>
      <c r="B33" s="17"/>
      <c r="C33" s="14"/>
      <c r="D33" s="12"/>
      <c r="E33" s="17"/>
      <c r="F33" s="14"/>
      <c r="G33" s="13"/>
      <c r="H33" s="17"/>
      <c r="I33" s="14"/>
      <c r="J33" s="12"/>
      <c r="K33" s="17"/>
      <c r="L33" s="14"/>
      <c r="M33" s="13"/>
      <c r="N33" s="17"/>
      <c r="O33" s="14"/>
    </row>
    <row r="34" spans="1:17" ht="17.149999999999999" customHeight="1" x14ac:dyDescent="0.2">
      <c r="A34" s="13"/>
      <c r="B34" s="17"/>
      <c r="C34" s="14"/>
      <c r="D34" s="12"/>
      <c r="E34" s="17"/>
      <c r="F34" s="14"/>
      <c r="G34" s="13"/>
      <c r="H34" s="17"/>
      <c r="I34" s="14"/>
      <c r="J34" s="12"/>
      <c r="K34" s="17"/>
      <c r="L34" s="14"/>
      <c r="M34" s="13"/>
      <c r="N34" s="17"/>
      <c r="O34" s="14"/>
    </row>
    <row r="35" spans="1:17" ht="17.149999999999999" customHeight="1" x14ac:dyDescent="0.2">
      <c r="A35" s="13"/>
      <c r="B35" s="17"/>
      <c r="C35" s="14"/>
      <c r="D35" s="12"/>
      <c r="E35" s="17"/>
      <c r="F35" s="14"/>
      <c r="G35" s="13"/>
      <c r="H35" s="17"/>
      <c r="I35" s="14"/>
      <c r="J35" s="12"/>
      <c r="K35" s="17"/>
      <c r="L35" s="14"/>
      <c r="M35" s="13"/>
      <c r="N35" s="17"/>
      <c r="O35" s="14"/>
    </row>
    <row r="36" spans="1:17" ht="17.149999999999999" customHeight="1" x14ac:dyDescent="0.2">
      <c r="A36" s="100"/>
      <c r="B36" s="97"/>
      <c r="C36" s="102"/>
      <c r="D36" s="130"/>
      <c r="E36" s="97"/>
      <c r="F36" s="102"/>
      <c r="G36" s="100"/>
      <c r="H36" s="97"/>
      <c r="I36" s="102"/>
      <c r="J36" s="130"/>
      <c r="K36" s="97"/>
      <c r="L36" s="102"/>
      <c r="M36" s="100"/>
      <c r="N36" s="97"/>
      <c r="O36" s="102"/>
    </row>
    <row r="37" spans="1:17" s="2" customFormat="1" ht="20.149999999999999" customHeight="1" x14ac:dyDescent="0.2">
      <c r="A37" s="107" t="s">
        <v>37</v>
      </c>
      <c r="B37" s="59">
        <f>SUM(B27:B31)</f>
        <v>9250</v>
      </c>
      <c r="C37" s="60">
        <f>SUM(C27:C31)</f>
        <v>0</v>
      </c>
      <c r="D37" s="107" t="s">
        <v>37</v>
      </c>
      <c r="E37" s="59">
        <f>SUM(E27:E31)</f>
        <v>6100</v>
      </c>
      <c r="F37" s="60">
        <f>SUM(F27:F29)</f>
        <v>0</v>
      </c>
      <c r="G37" s="107" t="s">
        <v>37</v>
      </c>
      <c r="H37" s="59"/>
      <c r="I37" s="60"/>
      <c r="J37" s="107" t="s">
        <v>37</v>
      </c>
      <c r="K37" s="59"/>
      <c r="L37" s="60"/>
      <c r="M37" s="107" t="s">
        <v>37</v>
      </c>
      <c r="N37" s="59">
        <f>SUM(N27:N31)</f>
        <v>400</v>
      </c>
      <c r="O37" s="60">
        <f>SUM(O27:O28)</f>
        <v>0</v>
      </c>
      <c r="Q37"/>
    </row>
    <row r="38" spans="1:17" s="2" customFormat="1" ht="23.4" customHeight="1" x14ac:dyDescent="0.2">
      <c r="A38" s="328" t="s">
        <v>510</v>
      </c>
      <c r="B38" s="329"/>
      <c r="C38" s="329"/>
      <c r="D38" s="329"/>
      <c r="E38" s="329"/>
      <c r="Q38"/>
    </row>
    <row r="39" spans="1:17" s="2" customFormat="1" x14ac:dyDescent="0.2">
      <c r="A39" s="1"/>
      <c r="E39" s="4"/>
      <c r="Q39"/>
    </row>
  </sheetData>
  <mergeCells count="16">
    <mergeCell ref="M5:O5"/>
    <mergeCell ref="A38:E38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1" orientation="landscape" r:id="rId1"/>
  <headerFooter>
    <oddFooter>&amp;C&amp;8 5
&amp;R&amp;8㈱岐阜折込センター　2023年6月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41"/>
  <sheetViews>
    <sheetView showZeros="0" zoomScale="75" zoomScaleNormal="75" workbookViewId="0">
      <selection activeCell="B36" sqref="B36"/>
    </sheetView>
  </sheetViews>
  <sheetFormatPr defaultRowHeight="13" x14ac:dyDescent="0.2"/>
  <cols>
    <col min="1" max="1" width="15.54296875" style="1" customWidth="1"/>
    <col min="2" max="3" width="10.7265625" style="2" customWidth="1"/>
    <col min="4" max="4" width="14.7265625" style="2" customWidth="1"/>
    <col min="5" max="6" width="10.7265625" style="2" customWidth="1"/>
    <col min="7" max="7" width="12.7265625" style="2" customWidth="1"/>
    <col min="8" max="9" width="10.7265625" style="2" customWidth="1"/>
    <col min="10" max="10" width="15.26953125" style="2" customWidth="1"/>
    <col min="11" max="12" width="10.7265625" style="2" customWidth="1"/>
    <col min="13" max="13" width="12.7265625" style="2" customWidth="1"/>
    <col min="14" max="15" width="10.7265625" style="2" customWidth="1"/>
    <col min="16" max="16" width="9" style="2"/>
  </cols>
  <sheetData>
    <row r="1" spans="1:17" ht="20.149999999999999" customHeight="1" x14ac:dyDescent="0.2">
      <c r="A1" s="63" t="s">
        <v>8</v>
      </c>
      <c r="B1" s="339">
        <f>表紙!C1</f>
        <v>0</v>
      </c>
      <c r="C1" s="339"/>
      <c r="D1" s="309"/>
      <c r="E1" s="352" t="s">
        <v>10</v>
      </c>
      <c r="F1" s="344">
        <f>表紙!F1</f>
        <v>0</v>
      </c>
      <c r="G1" s="345"/>
      <c r="H1" s="354" t="s">
        <v>11</v>
      </c>
      <c r="I1" s="355"/>
      <c r="J1" s="355"/>
      <c r="K1" s="7" t="s">
        <v>12</v>
      </c>
      <c r="L1" s="357" t="s">
        <v>13</v>
      </c>
      <c r="M1" s="356"/>
      <c r="N1" s="358" t="s">
        <v>54</v>
      </c>
      <c r="O1" s="359"/>
    </row>
    <row r="2" spans="1:17" ht="20.149999999999999" customHeight="1" x14ac:dyDescent="0.2">
      <c r="A2" s="82" t="s">
        <v>9</v>
      </c>
      <c r="B2" s="340">
        <f>表紙!C2</f>
        <v>0</v>
      </c>
      <c r="C2" s="340"/>
      <c r="D2" s="341"/>
      <c r="E2" s="353"/>
      <c r="F2" s="346"/>
      <c r="G2" s="347"/>
      <c r="H2" s="330" t="str">
        <f>表紙!J2</f>
        <v>年　　　月　　　日（　　　）</v>
      </c>
      <c r="I2" s="331"/>
      <c r="J2" s="332"/>
      <c r="K2" s="247">
        <f>表紙!K2</f>
        <v>0</v>
      </c>
      <c r="L2" s="318">
        <f>SUM(D4+D14+D23+D32)</f>
        <v>0</v>
      </c>
      <c r="M2" s="319"/>
      <c r="N2" s="310"/>
      <c r="O2" s="311"/>
    </row>
    <row r="3" spans="1:17" ht="20.149999999999999" customHeight="1" x14ac:dyDescent="0.2">
      <c r="L3" s="245"/>
      <c r="M3" s="245"/>
    </row>
    <row r="4" spans="1:17" ht="17.149999999999999" customHeight="1" x14ac:dyDescent="0.2">
      <c r="A4" s="42" t="s">
        <v>126</v>
      </c>
      <c r="B4" s="43">
        <f>B12+E12+H12+K12+N12</f>
        <v>9200</v>
      </c>
      <c r="C4" s="6" t="s">
        <v>82</v>
      </c>
      <c r="D4" s="5">
        <f>C12+F12+I12+L12+O12</f>
        <v>0</v>
      </c>
      <c r="E4" t="s">
        <v>81</v>
      </c>
      <c r="F4"/>
      <c r="G4"/>
      <c r="H4"/>
      <c r="I4"/>
      <c r="J4"/>
      <c r="K4"/>
      <c r="L4"/>
      <c r="M4"/>
      <c r="N4"/>
      <c r="O4"/>
    </row>
    <row r="5" spans="1:17" ht="17.149999999999999" customHeight="1" x14ac:dyDescent="0.2">
      <c r="A5" s="360" t="s">
        <v>1</v>
      </c>
      <c r="B5" s="360"/>
      <c r="C5" s="360"/>
      <c r="D5" s="360" t="s">
        <v>2</v>
      </c>
      <c r="E5" s="360"/>
      <c r="F5" s="360"/>
      <c r="G5" s="360" t="s">
        <v>3</v>
      </c>
      <c r="H5" s="360"/>
      <c r="I5" s="360"/>
      <c r="J5" s="360" t="s">
        <v>4</v>
      </c>
      <c r="K5" s="360"/>
      <c r="L5" s="360"/>
      <c r="M5" s="360" t="s">
        <v>5</v>
      </c>
      <c r="N5" s="360"/>
      <c r="O5" s="360"/>
      <c r="P5"/>
    </row>
    <row r="6" spans="1:17" ht="14.15" customHeight="1" x14ac:dyDescent="0.2">
      <c r="A6" s="52" t="s">
        <v>14</v>
      </c>
      <c r="B6" s="53" t="s">
        <v>15</v>
      </c>
      <c r="C6" s="54" t="s">
        <v>7</v>
      </c>
      <c r="D6" s="56" t="s">
        <v>14</v>
      </c>
      <c r="E6" s="53" t="s">
        <v>15</v>
      </c>
      <c r="F6" s="54" t="s">
        <v>7</v>
      </c>
      <c r="G6" s="56" t="s">
        <v>14</v>
      </c>
      <c r="H6" s="53" t="s">
        <v>15</v>
      </c>
      <c r="I6" s="54" t="s">
        <v>7</v>
      </c>
      <c r="J6" s="56" t="s">
        <v>14</v>
      </c>
      <c r="K6" s="53" t="s">
        <v>15</v>
      </c>
      <c r="L6" s="54" t="s">
        <v>7</v>
      </c>
      <c r="M6" s="56" t="s">
        <v>14</v>
      </c>
      <c r="N6" s="53" t="s">
        <v>15</v>
      </c>
      <c r="O6" s="57" t="s">
        <v>7</v>
      </c>
    </row>
    <row r="7" spans="1:17" ht="17.149999999999999" customHeight="1" x14ac:dyDescent="0.2">
      <c r="A7" s="45" t="s">
        <v>573</v>
      </c>
      <c r="B7" s="46">
        <v>1800</v>
      </c>
      <c r="C7" s="46"/>
      <c r="D7" s="48" t="s">
        <v>128</v>
      </c>
      <c r="E7" s="46" t="s">
        <v>73</v>
      </c>
      <c r="F7" s="47"/>
      <c r="G7" s="48" t="s">
        <v>128</v>
      </c>
      <c r="H7" s="46" t="s">
        <v>73</v>
      </c>
      <c r="I7" s="47"/>
      <c r="J7" s="48" t="s">
        <v>128</v>
      </c>
      <c r="K7" s="46" t="s">
        <v>73</v>
      </c>
      <c r="L7" s="50"/>
      <c r="M7" s="45" t="s">
        <v>128</v>
      </c>
      <c r="N7" s="46">
        <v>150</v>
      </c>
      <c r="O7" s="84"/>
    </row>
    <row r="8" spans="1:17" ht="17.149999999999999" customHeight="1" x14ac:dyDescent="0.2">
      <c r="A8" s="13" t="s">
        <v>572</v>
      </c>
      <c r="B8" s="17">
        <v>2150</v>
      </c>
      <c r="C8" s="17"/>
      <c r="D8" s="12" t="s">
        <v>129</v>
      </c>
      <c r="E8" s="17" t="s">
        <v>73</v>
      </c>
      <c r="F8" s="16"/>
      <c r="G8" s="12" t="s">
        <v>129</v>
      </c>
      <c r="H8" s="17" t="s">
        <v>73</v>
      </c>
      <c r="I8" s="16"/>
      <c r="J8" s="12" t="s">
        <v>129</v>
      </c>
      <c r="K8" s="17" t="s">
        <v>73</v>
      </c>
      <c r="L8" s="15"/>
      <c r="M8" s="13" t="s">
        <v>129</v>
      </c>
      <c r="N8" s="17">
        <v>100</v>
      </c>
      <c r="O8" s="84"/>
    </row>
    <row r="9" spans="1:17" ht="17.149999999999999" customHeight="1" x14ac:dyDescent="0.2">
      <c r="A9" s="13" t="s">
        <v>574</v>
      </c>
      <c r="B9" s="17">
        <v>5000</v>
      </c>
      <c r="C9" s="17"/>
      <c r="D9" s="12" t="s">
        <v>130</v>
      </c>
      <c r="E9" s="17" t="s">
        <v>73</v>
      </c>
      <c r="F9" s="16"/>
      <c r="G9" s="12" t="s">
        <v>130</v>
      </c>
      <c r="H9" s="17" t="s">
        <v>73</v>
      </c>
      <c r="I9" s="16"/>
      <c r="J9" s="12" t="s">
        <v>130</v>
      </c>
      <c r="K9" s="17" t="s">
        <v>73</v>
      </c>
      <c r="L9" s="15"/>
      <c r="M9" s="13"/>
      <c r="N9" s="17"/>
      <c r="O9" s="89"/>
    </row>
    <row r="10" spans="1:17" ht="17.149999999999999" customHeight="1" x14ac:dyDescent="0.2">
      <c r="A10" s="33" t="s">
        <v>111</v>
      </c>
      <c r="B10" s="136" t="s">
        <v>127</v>
      </c>
      <c r="C10" s="37"/>
      <c r="D10" s="36" t="s">
        <v>111</v>
      </c>
      <c r="E10" s="136" t="s">
        <v>127</v>
      </c>
      <c r="F10" s="37"/>
      <c r="G10" s="36" t="s">
        <v>111</v>
      </c>
      <c r="H10" s="136" t="s">
        <v>127</v>
      </c>
      <c r="I10" s="37"/>
      <c r="J10" s="36" t="s">
        <v>111</v>
      </c>
      <c r="K10" s="136" t="s">
        <v>127</v>
      </c>
      <c r="L10" s="38"/>
      <c r="M10" s="33"/>
      <c r="N10" s="34"/>
      <c r="O10" s="35"/>
    </row>
    <row r="11" spans="1:17" ht="17.149999999999999" customHeight="1" x14ac:dyDescent="0.2">
      <c r="A11" s="100"/>
      <c r="B11" s="97"/>
      <c r="C11" s="101"/>
      <c r="D11" s="130"/>
      <c r="E11" s="97"/>
      <c r="F11" s="101"/>
      <c r="G11" s="130"/>
      <c r="H11" s="97"/>
      <c r="I11" s="101"/>
      <c r="J11" s="130"/>
      <c r="K11" s="97"/>
      <c r="L11" s="104"/>
      <c r="M11" s="100"/>
      <c r="N11" s="97"/>
      <c r="O11" s="102"/>
    </row>
    <row r="12" spans="1:17" ht="20.149999999999999" customHeight="1" x14ac:dyDescent="0.2">
      <c r="A12" s="107" t="s">
        <v>37</v>
      </c>
      <c r="B12" s="59">
        <f>SUM(B7:B11)</f>
        <v>8950</v>
      </c>
      <c r="C12" s="61">
        <f>SUM(C7:C11)</f>
        <v>0</v>
      </c>
      <c r="D12" s="107" t="s">
        <v>37</v>
      </c>
      <c r="E12" s="59">
        <f>SUM(E7:E11)</f>
        <v>0</v>
      </c>
      <c r="F12" s="61">
        <f>SUM(F7:F11)</f>
        <v>0</v>
      </c>
      <c r="G12" s="107" t="s">
        <v>37</v>
      </c>
      <c r="H12" s="59">
        <f>SUM(H7:H11)</f>
        <v>0</v>
      </c>
      <c r="I12" s="61">
        <f>SUM(I7:I11)</f>
        <v>0</v>
      </c>
      <c r="J12" s="107" t="s">
        <v>37</v>
      </c>
      <c r="K12" s="59">
        <f>SUM(K7:K11)</f>
        <v>0</v>
      </c>
      <c r="L12" s="61">
        <f>SUM(L7:L11)</f>
        <v>0</v>
      </c>
      <c r="M12" s="107" t="s">
        <v>37</v>
      </c>
      <c r="N12" s="59">
        <f>SUM(N7:N11)</f>
        <v>250</v>
      </c>
      <c r="O12" s="60">
        <f>SUM(O7:O11)</f>
        <v>0</v>
      </c>
    </row>
    <row r="13" spans="1:17" ht="20.149999999999999" customHeight="1" x14ac:dyDescent="0.2">
      <c r="A13"/>
      <c r="B13" s="10"/>
      <c r="C13" s="10"/>
      <c r="D13"/>
      <c r="E13" s="10"/>
      <c r="F13" s="10"/>
      <c r="G13"/>
      <c r="H13" s="10"/>
      <c r="I13" s="10"/>
      <c r="J13"/>
      <c r="K13" s="10"/>
      <c r="L13" s="10"/>
      <c r="M13"/>
      <c r="N13" s="10"/>
      <c r="O13" s="10"/>
    </row>
    <row r="14" spans="1:17" s="2" customFormat="1" ht="20.149999999999999" customHeight="1" x14ac:dyDescent="0.2">
      <c r="A14" s="42" t="s">
        <v>131</v>
      </c>
      <c r="B14" s="43">
        <f>B21+E21+H21+K21+N21</f>
        <v>8200</v>
      </c>
      <c r="C14" s="6" t="s">
        <v>82</v>
      </c>
      <c r="D14" s="5">
        <f>C21+F21+I21+L21+O21</f>
        <v>0</v>
      </c>
      <c r="E14" t="s">
        <v>81</v>
      </c>
      <c r="F14" s="8"/>
      <c r="G14" s="9"/>
      <c r="H14" s="10"/>
      <c r="I14" s="10"/>
      <c r="J14" s="11"/>
      <c r="K14" s="10"/>
      <c r="L14" s="10"/>
      <c r="M14"/>
      <c r="N14" s="10"/>
      <c r="O14" s="10"/>
      <c r="Q14"/>
    </row>
    <row r="15" spans="1:17" ht="14.15" customHeight="1" x14ac:dyDescent="0.2">
      <c r="A15" s="52" t="s">
        <v>14</v>
      </c>
      <c r="B15" s="53" t="s">
        <v>15</v>
      </c>
      <c r="C15" s="87" t="s">
        <v>7</v>
      </c>
      <c r="D15" s="55" t="s">
        <v>14</v>
      </c>
      <c r="E15" s="53" t="s">
        <v>15</v>
      </c>
      <c r="F15" s="87" t="s">
        <v>7</v>
      </c>
      <c r="G15" s="55" t="s">
        <v>14</v>
      </c>
      <c r="H15" s="53" t="s">
        <v>15</v>
      </c>
      <c r="I15" s="87" t="s">
        <v>7</v>
      </c>
      <c r="J15" s="55" t="s">
        <v>14</v>
      </c>
      <c r="K15" s="53" t="s">
        <v>15</v>
      </c>
      <c r="L15" s="87" t="s">
        <v>7</v>
      </c>
      <c r="M15" s="55" t="s">
        <v>14</v>
      </c>
      <c r="N15" s="53" t="s">
        <v>15</v>
      </c>
      <c r="O15" s="57" t="s">
        <v>7</v>
      </c>
    </row>
    <row r="16" spans="1:17" ht="17.149999999999999" customHeight="1" x14ac:dyDescent="0.2">
      <c r="A16" s="45" t="s">
        <v>133</v>
      </c>
      <c r="B16" s="46">
        <v>1000</v>
      </c>
      <c r="C16" s="84"/>
      <c r="D16" s="280" t="s">
        <v>673</v>
      </c>
      <c r="E16" s="17">
        <v>1050</v>
      </c>
      <c r="F16" s="88"/>
      <c r="G16" s="92" t="s">
        <v>132</v>
      </c>
      <c r="H16" s="46" t="s">
        <v>73</v>
      </c>
      <c r="I16" s="88"/>
      <c r="J16" s="85" t="s">
        <v>132</v>
      </c>
      <c r="K16" s="46" t="s">
        <v>55</v>
      </c>
      <c r="L16" s="96"/>
      <c r="M16" s="85" t="s">
        <v>138</v>
      </c>
      <c r="N16" s="46">
        <v>350</v>
      </c>
      <c r="O16" s="84"/>
    </row>
    <row r="17" spans="1:17" ht="17.149999999999999" customHeight="1" x14ac:dyDescent="0.2">
      <c r="A17" s="83" t="s">
        <v>134</v>
      </c>
      <c r="B17" s="17">
        <v>650</v>
      </c>
      <c r="C17" s="84"/>
      <c r="D17" s="279" t="s">
        <v>672</v>
      </c>
      <c r="E17" s="46">
        <v>1650</v>
      </c>
      <c r="F17" s="89"/>
      <c r="G17" s="93" t="s">
        <v>135</v>
      </c>
      <c r="H17" s="17" t="s">
        <v>73</v>
      </c>
      <c r="I17" s="89"/>
      <c r="J17" s="86" t="s">
        <v>674</v>
      </c>
      <c r="K17" s="17" t="s">
        <v>56</v>
      </c>
      <c r="L17" s="84"/>
      <c r="M17" s="95"/>
      <c r="N17" s="17"/>
      <c r="O17" s="84"/>
    </row>
    <row r="18" spans="1:17" ht="17.149999999999999" customHeight="1" x14ac:dyDescent="0.2">
      <c r="A18" s="83" t="s">
        <v>571</v>
      </c>
      <c r="B18" s="17">
        <v>1200</v>
      </c>
      <c r="C18" s="84"/>
      <c r="D18" s="86" t="s">
        <v>432</v>
      </c>
      <c r="E18" s="17">
        <v>2300</v>
      </c>
      <c r="F18" s="89"/>
      <c r="G18" s="93" t="s">
        <v>136</v>
      </c>
      <c r="H18" s="17" t="s">
        <v>433</v>
      </c>
      <c r="I18" s="89"/>
      <c r="J18" s="86" t="s">
        <v>136</v>
      </c>
      <c r="K18" s="17" t="s">
        <v>56</v>
      </c>
      <c r="L18" s="84"/>
      <c r="M18" s="95"/>
      <c r="N18" s="17"/>
      <c r="O18" s="84"/>
    </row>
    <row r="19" spans="1:17" ht="17.149999999999999" customHeight="1" x14ac:dyDescent="0.2">
      <c r="A19" s="33" t="s">
        <v>451</v>
      </c>
      <c r="B19" s="34" t="s">
        <v>450</v>
      </c>
      <c r="C19" s="84"/>
      <c r="D19" s="41" t="s">
        <v>137</v>
      </c>
      <c r="E19" s="34" t="s">
        <v>73</v>
      </c>
      <c r="F19" s="90"/>
      <c r="G19" s="77" t="s">
        <v>137</v>
      </c>
      <c r="H19" s="34" t="s">
        <v>73</v>
      </c>
      <c r="I19" s="94"/>
      <c r="J19" s="41" t="s">
        <v>675</v>
      </c>
      <c r="K19" s="34" t="s">
        <v>56</v>
      </c>
      <c r="L19" s="94"/>
      <c r="M19" s="40"/>
      <c r="N19" s="34"/>
      <c r="O19" s="39"/>
    </row>
    <row r="20" spans="1:17" ht="17.149999999999999" customHeight="1" x14ac:dyDescent="0.2">
      <c r="A20" s="100"/>
      <c r="B20" s="97"/>
      <c r="C20" s="149"/>
      <c r="D20" s="150"/>
      <c r="E20" s="97"/>
      <c r="F20" s="149"/>
      <c r="G20" s="103"/>
      <c r="H20" s="97"/>
      <c r="I20" s="138"/>
      <c r="J20" s="150" t="s">
        <v>396</v>
      </c>
      <c r="K20" s="97" t="s">
        <v>55</v>
      </c>
      <c r="L20" s="138"/>
      <c r="M20" s="132"/>
      <c r="N20" s="97"/>
      <c r="O20" s="105"/>
    </row>
    <row r="21" spans="1:17" s="2" customFormat="1" ht="20.149999999999999" customHeight="1" x14ac:dyDescent="0.2">
      <c r="A21" s="107" t="s">
        <v>37</v>
      </c>
      <c r="B21" s="59">
        <f>SUM(B16:B20)</f>
        <v>2850</v>
      </c>
      <c r="C21" s="91">
        <f>SUM(C16:C20)</f>
        <v>0</v>
      </c>
      <c r="D21" s="148" t="s">
        <v>37</v>
      </c>
      <c r="E21" s="59">
        <f>SUM(E16:E20)</f>
        <v>5000</v>
      </c>
      <c r="F21" s="91">
        <f>SUM(F16:F20)</f>
        <v>0</v>
      </c>
      <c r="G21" s="148" t="s">
        <v>37</v>
      </c>
      <c r="H21" s="59">
        <f>SUM(H16:H20)</f>
        <v>0</v>
      </c>
      <c r="I21" s="91">
        <f>SUM(I16:I20)</f>
        <v>0</v>
      </c>
      <c r="J21" s="148" t="s">
        <v>37</v>
      </c>
      <c r="K21" s="59">
        <f>SUM(K16:K20)</f>
        <v>0</v>
      </c>
      <c r="L21" s="91">
        <f>SUM(L16:L20)</f>
        <v>0</v>
      </c>
      <c r="M21" s="148" t="s">
        <v>37</v>
      </c>
      <c r="N21" s="59">
        <f>SUM(N16:N20)</f>
        <v>350</v>
      </c>
      <c r="O21" s="60">
        <f>SUM(O16:O20)</f>
        <v>0</v>
      </c>
      <c r="Q21"/>
    </row>
    <row r="22" spans="1:17" s="2" customFormat="1" ht="20.149999999999999" customHeight="1" x14ac:dyDescent="0.2">
      <c r="A22"/>
      <c r="B22" s="10"/>
      <c r="C22" s="10"/>
      <c r="D22"/>
      <c r="E22" s="10"/>
      <c r="F22" s="10"/>
      <c r="G22"/>
      <c r="H22" s="10"/>
      <c r="I22" s="10"/>
      <c r="J22"/>
      <c r="K22" s="10"/>
      <c r="L22" s="10"/>
      <c r="M22"/>
      <c r="N22" s="10"/>
      <c r="O22" s="10"/>
      <c r="Q22"/>
    </row>
    <row r="23" spans="1:17" s="2" customFormat="1" ht="20.149999999999999" customHeight="1" x14ac:dyDescent="0.2">
      <c r="A23" s="42" t="s">
        <v>139</v>
      </c>
      <c r="B23" s="43">
        <f>B30+E30+H30+K30+N30</f>
        <v>6850</v>
      </c>
      <c r="C23" s="6" t="s">
        <v>82</v>
      </c>
      <c r="D23" s="5">
        <f>C30+F30+I30+L30+O30</f>
        <v>0</v>
      </c>
      <c r="E23" t="s">
        <v>81</v>
      </c>
      <c r="F23" s="8"/>
      <c r="G23" s="9"/>
      <c r="H23" s="10"/>
      <c r="I23" s="10"/>
      <c r="J23" s="11"/>
      <c r="K23" s="10"/>
      <c r="L23" s="10"/>
      <c r="M23"/>
      <c r="N23" s="10"/>
      <c r="O23" s="10"/>
      <c r="Q23"/>
    </row>
    <row r="24" spans="1:17" ht="14.15" customHeight="1" x14ac:dyDescent="0.2">
      <c r="A24" s="52" t="s">
        <v>14</v>
      </c>
      <c r="B24" s="53" t="s">
        <v>15</v>
      </c>
      <c r="C24" s="54" t="s">
        <v>7</v>
      </c>
      <c r="D24" s="56" t="s">
        <v>14</v>
      </c>
      <c r="E24" s="53" t="s">
        <v>15</v>
      </c>
      <c r="F24" s="57" t="s">
        <v>7</v>
      </c>
      <c r="G24" s="55" t="s">
        <v>14</v>
      </c>
      <c r="H24" s="53" t="s">
        <v>15</v>
      </c>
      <c r="I24" s="54" t="s">
        <v>7</v>
      </c>
      <c r="J24" s="56" t="s">
        <v>14</v>
      </c>
      <c r="K24" s="53" t="s">
        <v>15</v>
      </c>
      <c r="L24" s="57" t="s">
        <v>7</v>
      </c>
      <c r="M24" s="56" t="s">
        <v>14</v>
      </c>
      <c r="N24" s="53" t="s">
        <v>15</v>
      </c>
      <c r="O24" s="57" t="s">
        <v>7</v>
      </c>
      <c r="P24" s="3"/>
      <c r="Q24" s="1"/>
    </row>
    <row r="25" spans="1:17" s="2" customFormat="1" ht="17.149999999999999" customHeight="1" x14ac:dyDescent="0.2">
      <c r="A25" s="22" t="s">
        <v>715</v>
      </c>
      <c r="B25" s="31">
        <v>2200</v>
      </c>
      <c r="C25" s="31"/>
      <c r="D25" s="22" t="s">
        <v>413</v>
      </c>
      <c r="E25" s="31">
        <v>2500</v>
      </c>
      <c r="F25" s="71"/>
      <c r="G25" s="9" t="s">
        <v>142</v>
      </c>
      <c r="H25" s="31" t="s">
        <v>55</v>
      </c>
      <c r="I25" s="31"/>
      <c r="J25" s="22" t="s">
        <v>142</v>
      </c>
      <c r="K25" s="31" t="s">
        <v>73</v>
      </c>
      <c r="L25" s="28"/>
      <c r="M25" s="22" t="s">
        <v>142</v>
      </c>
      <c r="N25" s="31" t="s">
        <v>143</v>
      </c>
      <c r="O25" s="28"/>
      <c r="Q25"/>
    </row>
    <row r="26" spans="1:17" s="2" customFormat="1" ht="17.149999999999999" customHeight="1" x14ac:dyDescent="0.2">
      <c r="A26" s="13" t="s">
        <v>140</v>
      </c>
      <c r="B26" s="17">
        <v>400</v>
      </c>
      <c r="C26" s="17"/>
      <c r="D26" s="13" t="s">
        <v>502</v>
      </c>
      <c r="E26" s="17">
        <v>1750</v>
      </c>
      <c r="F26" s="14"/>
      <c r="G26" s="23" t="s">
        <v>141</v>
      </c>
      <c r="H26" s="17" t="s">
        <v>143</v>
      </c>
      <c r="I26" s="15"/>
      <c r="J26" s="13" t="s">
        <v>144</v>
      </c>
      <c r="K26" s="17" t="s">
        <v>73</v>
      </c>
      <c r="L26" s="27"/>
      <c r="M26" s="13" t="s">
        <v>141</v>
      </c>
      <c r="N26" s="17" t="s">
        <v>143</v>
      </c>
      <c r="O26" s="27"/>
      <c r="Q26"/>
    </row>
    <row r="27" spans="1:17" s="2" customFormat="1" ht="17.149999999999999" customHeight="1" x14ac:dyDescent="0.2">
      <c r="A27" s="13" t="s">
        <v>141</v>
      </c>
      <c r="B27" s="17" t="s">
        <v>143</v>
      </c>
      <c r="C27" s="17"/>
      <c r="D27" s="13" t="s">
        <v>112</v>
      </c>
      <c r="E27" s="120" t="s">
        <v>127</v>
      </c>
      <c r="F27" s="14"/>
      <c r="G27" s="23" t="s">
        <v>112</v>
      </c>
      <c r="H27" s="194" t="s">
        <v>127</v>
      </c>
      <c r="I27" s="15"/>
      <c r="J27" s="13" t="s">
        <v>141</v>
      </c>
      <c r="K27" s="17" t="s">
        <v>143</v>
      </c>
      <c r="L27" s="27"/>
      <c r="M27" s="13"/>
      <c r="N27" s="17"/>
      <c r="O27" s="27"/>
      <c r="Q27"/>
    </row>
    <row r="28" spans="1:17" s="2" customFormat="1" ht="17.149999999999999" customHeight="1" x14ac:dyDescent="0.2">
      <c r="A28" s="13" t="s">
        <v>112</v>
      </c>
      <c r="B28" s="120" t="s">
        <v>127</v>
      </c>
      <c r="C28" s="16"/>
      <c r="D28" s="13"/>
      <c r="E28" s="34"/>
      <c r="F28" s="14"/>
      <c r="G28" s="23"/>
      <c r="H28" s="194"/>
      <c r="J28" s="13" t="s">
        <v>112</v>
      </c>
      <c r="K28" s="195" t="s">
        <v>145</v>
      </c>
      <c r="L28" s="27"/>
      <c r="M28" s="13"/>
      <c r="N28" s="17"/>
      <c r="O28" s="27"/>
      <c r="Q28"/>
    </row>
    <row r="29" spans="1:17" s="2" customFormat="1" ht="17.149999999999999" customHeight="1" x14ac:dyDescent="0.2">
      <c r="A29" s="22"/>
      <c r="B29" s="133"/>
      <c r="C29" s="8"/>
      <c r="D29" s="139"/>
      <c r="E29" s="97"/>
      <c r="F29" s="71"/>
      <c r="G29" s="9"/>
      <c r="H29" s="31"/>
      <c r="I29" s="138"/>
      <c r="J29" s="9"/>
      <c r="K29" s="31"/>
      <c r="L29" s="28"/>
      <c r="M29" s="9"/>
      <c r="N29" s="31"/>
      <c r="O29" s="28"/>
      <c r="Q29"/>
    </row>
    <row r="30" spans="1:17" s="2" customFormat="1" ht="20.149999999999999" customHeight="1" x14ac:dyDescent="0.2">
      <c r="A30" s="107" t="s">
        <v>37</v>
      </c>
      <c r="B30" s="59">
        <f>SUM(B25:B29)</f>
        <v>2600</v>
      </c>
      <c r="C30" s="91">
        <f>SUM(C25:C29)</f>
        <v>0</v>
      </c>
      <c r="D30" s="148" t="s">
        <v>37</v>
      </c>
      <c r="E30" s="59">
        <f>SUM(E25:E29)</f>
        <v>4250</v>
      </c>
      <c r="F30" s="91">
        <f>SUM(F25:F29)</f>
        <v>0</v>
      </c>
      <c r="G30" s="148" t="s">
        <v>37</v>
      </c>
      <c r="H30" s="59">
        <f>SUM(H25:H29)</f>
        <v>0</v>
      </c>
      <c r="I30" s="91">
        <f>SUM(I25:I29)</f>
        <v>0</v>
      </c>
      <c r="J30" s="148" t="s">
        <v>37</v>
      </c>
      <c r="K30" s="59">
        <f>SUM(K25:K29)</f>
        <v>0</v>
      </c>
      <c r="L30" s="91">
        <f>SUM(L25:L29)</f>
        <v>0</v>
      </c>
      <c r="M30" s="148" t="s">
        <v>37</v>
      </c>
      <c r="N30" s="59">
        <f>SUM(N25:N29)</f>
        <v>0</v>
      </c>
      <c r="O30" s="60">
        <f>SUM(O25:O29)</f>
        <v>0</v>
      </c>
      <c r="Q30"/>
    </row>
    <row r="31" spans="1:17" s="2" customFormat="1" ht="20.149999999999999" customHeight="1" x14ac:dyDescent="0.2">
      <c r="A31"/>
      <c r="B31" s="10"/>
      <c r="C31" s="10"/>
      <c r="D31"/>
      <c r="E31" s="10"/>
      <c r="F31" s="10"/>
      <c r="G31"/>
      <c r="H31" s="10"/>
      <c r="I31" s="10"/>
      <c r="J31"/>
      <c r="K31" s="10"/>
      <c r="L31" s="10"/>
      <c r="M31"/>
      <c r="N31" s="10"/>
      <c r="O31" s="10"/>
      <c r="Q31"/>
    </row>
    <row r="32" spans="1:17" s="2" customFormat="1" ht="20.149999999999999" customHeight="1" x14ac:dyDescent="0.2">
      <c r="A32" s="42" t="s">
        <v>146</v>
      </c>
      <c r="B32" s="43">
        <f>B39+E39++H39+K39+N39</f>
        <v>9400</v>
      </c>
      <c r="C32" s="6" t="s">
        <v>82</v>
      </c>
      <c r="D32" s="5">
        <f>C39+F39+I39+L39+O39</f>
        <v>0</v>
      </c>
      <c r="E32" t="s">
        <v>81</v>
      </c>
      <c r="F32" s="8"/>
      <c r="G32" s="9"/>
      <c r="H32" s="10"/>
      <c r="I32" s="10"/>
      <c r="J32" s="11"/>
      <c r="K32" s="10"/>
      <c r="L32" s="10"/>
      <c r="M32"/>
      <c r="N32" s="10"/>
      <c r="O32" s="10"/>
      <c r="Q32"/>
    </row>
    <row r="33" spans="1:17" s="2" customFormat="1" ht="17.149999999999999" customHeight="1" x14ac:dyDescent="0.2">
      <c r="A33" s="52" t="s">
        <v>14</v>
      </c>
      <c r="B33" s="53" t="s">
        <v>15</v>
      </c>
      <c r="C33" s="54" t="s">
        <v>7</v>
      </c>
      <c r="D33" s="56" t="s">
        <v>14</v>
      </c>
      <c r="E33" s="53" t="s">
        <v>15</v>
      </c>
      <c r="F33" s="87" t="s">
        <v>7</v>
      </c>
      <c r="G33" s="55" t="s">
        <v>14</v>
      </c>
      <c r="H33" s="53" t="s">
        <v>15</v>
      </c>
      <c r="I33" s="54" t="s">
        <v>7</v>
      </c>
      <c r="J33" s="56" t="s">
        <v>14</v>
      </c>
      <c r="K33" s="53" t="s">
        <v>15</v>
      </c>
      <c r="L33" s="57" t="s">
        <v>7</v>
      </c>
      <c r="M33" s="56" t="s">
        <v>14</v>
      </c>
      <c r="N33" s="53" t="s">
        <v>15</v>
      </c>
      <c r="O33" s="57" t="s">
        <v>7</v>
      </c>
      <c r="Q33"/>
    </row>
    <row r="34" spans="1:17" s="2" customFormat="1" ht="17.149999999999999" customHeight="1" x14ac:dyDescent="0.2">
      <c r="A34" s="13" t="s">
        <v>403</v>
      </c>
      <c r="B34" s="17">
        <v>3000</v>
      </c>
      <c r="C34" s="17"/>
      <c r="D34" s="13" t="s">
        <v>411</v>
      </c>
      <c r="E34" s="17">
        <v>2500</v>
      </c>
      <c r="F34" s="84"/>
      <c r="G34" s="23" t="s">
        <v>150</v>
      </c>
      <c r="H34" s="17" t="s">
        <v>73</v>
      </c>
      <c r="I34" s="15"/>
      <c r="J34" s="13" t="s">
        <v>150</v>
      </c>
      <c r="K34" s="17" t="s">
        <v>73</v>
      </c>
      <c r="L34" s="27"/>
      <c r="M34" s="12" t="s">
        <v>150</v>
      </c>
      <c r="N34" s="17">
        <v>250</v>
      </c>
      <c r="O34" s="84"/>
      <c r="Q34"/>
    </row>
    <row r="35" spans="1:17" s="2" customFormat="1" ht="17.149999999999999" customHeight="1" x14ac:dyDescent="0.2">
      <c r="A35" s="13" t="s">
        <v>575</v>
      </c>
      <c r="B35" s="17">
        <v>1500</v>
      </c>
      <c r="C35" s="17"/>
      <c r="D35" s="13" t="s">
        <v>412</v>
      </c>
      <c r="E35" s="17">
        <v>1900</v>
      </c>
      <c r="F35" s="84"/>
      <c r="G35" s="23" t="s">
        <v>147</v>
      </c>
      <c r="H35" s="17" t="s">
        <v>73</v>
      </c>
      <c r="I35" s="15"/>
      <c r="J35" s="13" t="s">
        <v>147</v>
      </c>
      <c r="K35" s="17" t="s">
        <v>73</v>
      </c>
      <c r="L35" s="27"/>
      <c r="M35" s="13" t="s">
        <v>151</v>
      </c>
      <c r="N35" s="17" t="s">
        <v>143</v>
      </c>
      <c r="O35" s="27"/>
      <c r="Q35"/>
    </row>
    <row r="36" spans="1:17" s="2" customFormat="1" ht="17.149999999999999" customHeight="1" x14ac:dyDescent="0.2">
      <c r="A36" s="13" t="s">
        <v>148</v>
      </c>
      <c r="B36" s="17">
        <v>250</v>
      </c>
      <c r="C36" s="17"/>
      <c r="D36" s="13" t="s">
        <v>147</v>
      </c>
      <c r="E36" s="17" t="s">
        <v>73</v>
      </c>
      <c r="F36" s="14"/>
      <c r="G36" s="24" t="s">
        <v>149</v>
      </c>
      <c r="H36" s="17" t="s">
        <v>73</v>
      </c>
      <c r="I36" s="15"/>
      <c r="J36" s="13" t="s">
        <v>149</v>
      </c>
      <c r="K36" s="17" t="s">
        <v>73</v>
      </c>
      <c r="L36" s="27"/>
      <c r="M36" s="12"/>
      <c r="N36" s="17"/>
      <c r="O36" s="27"/>
      <c r="Q36"/>
    </row>
    <row r="37" spans="1:17" s="2" customFormat="1" ht="17.149999999999999" customHeight="1" x14ac:dyDescent="0.2">
      <c r="A37" s="13"/>
      <c r="B37" s="17"/>
      <c r="C37" s="16"/>
      <c r="D37" s="13" t="s">
        <v>149</v>
      </c>
      <c r="E37" s="17" t="s">
        <v>73</v>
      </c>
      <c r="F37" s="14"/>
      <c r="G37" s="18"/>
      <c r="H37" s="17"/>
      <c r="I37" s="15"/>
      <c r="J37" s="13"/>
      <c r="K37" s="17"/>
      <c r="L37" s="27"/>
      <c r="M37" s="19"/>
      <c r="N37" s="17"/>
      <c r="O37" s="27"/>
      <c r="Q37"/>
    </row>
    <row r="38" spans="1:17" s="2" customFormat="1" ht="17.149999999999999" customHeight="1" x14ac:dyDescent="0.2">
      <c r="A38" s="22"/>
      <c r="B38" s="31"/>
      <c r="C38" s="8"/>
      <c r="D38" s="22"/>
      <c r="E38" s="31"/>
      <c r="F38" s="71"/>
      <c r="G38"/>
      <c r="H38" s="31"/>
      <c r="I38" s="10"/>
      <c r="J38" s="22"/>
      <c r="K38" s="31"/>
      <c r="L38" s="28"/>
      <c r="M38" s="20"/>
      <c r="N38" s="31"/>
      <c r="O38" s="28"/>
      <c r="Q38"/>
    </row>
    <row r="39" spans="1:17" s="2" customFormat="1" ht="20.149999999999999" customHeight="1" x14ac:dyDescent="0.2">
      <c r="A39" s="107" t="s">
        <v>37</v>
      </c>
      <c r="B39" s="59">
        <f>SUM(B34:B38)</f>
        <v>4750</v>
      </c>
      <c r="C39" s="61">
        <f>SUM(C34:C38)</f>
        <v>0</v>
      </c>
      <c r="D39" s="107" t="s">
        <v>37</v>
      </c>
      <c r="E39" s="59">
        <f>SUM(E34:E38)</f>
        <v>4400</v>
      </c>
      <c r="F39" s="60">
        <f>SUM(F34:F38)</f>
        <v>0</v>
      </c>
      <c r="G39" s="148" t="s">
        <v>37</v>
      </c>
      <c r="H39" s="59">
        <f>SUM(H34:H38)</f>
        <v>0</v>
      </c>
      <c r="I39" s="61">
        <f>SUM(I34:I38)</f>
        <v>0</v>
      </c>
      <c r="J39" s="107" t="s">
        <v>37</v>
      </c>
      <c r="K39" s="59">
        <f>SUM(K34:K38)</f>
        <v>0</v>
      </c>
      <c r="L39" s="60">
        <f>SUM(L34:L38)</f>
        <v>0</v>
      </c>
      <c r="M39" s="107" t="s">
        <v>37</v>
      </c>
      <c r="N39" s="59">
        <f>SUM(N34:N38)</f>
        <v>250</v>
      </c>
      <c r="O39" s="60">
        <f>SUM(O34:O38)</f>
        <v>0</v>
      </c>
      <c r="Q39"/>
    </row>
    <row r="40" spans="1:17" s="2" customFormat="1" ht="24.65" customHeight="1" x14ac:dyDescent="0.2">
      <c r="A40" s="328" t="s">
        <v>510</v>
      </c>
      <c r="B40" s="329"/>
      <c r="C40" s="329"/>
      <c r="D40" s="329"/>
      <c r="E40" s="329"/>
      <c r="Q40"/>
    </row>
    <row r="41" spans="1:17" s="2" customFormat="1" x14ac:dyDescent="0.2">
      <c r="A41" s="1"/>
      <c r="E41" s="4"/>
      <c r="Q41"/>
    </row>
  </sheetData>
  <mergeCells count="16">
    <mergeCell ref="M5:O5"/>
    <mergeCell ref="A40:E40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77" orientation="landscape" r:id="rId1"/>
  <headerFooter>
    <oddFooter>&amp;C&amp;8 6&amp;R&amp;8㈱岐阜折込センター　2023年6月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42"/>
  <sheetViews>
    <sheetView showZeros="0" zoomScale="75" zoomScaleNormal="75" workbookViewId="0">
      <selection activeCell="G23" sqref="G23"/>
    </sheetView>
  </sheetViews>
  <sheetFormatPr defaultRowHeight="13" x14ac:dyDescent="0.2"/>
  <cols>
    <col min="1" max="1" width="16.26953125" style="1" customWidth="1"/>
    <col min="2" max="3" width="10.7265625" style="2" customWidth="1"/>
    <col min="4" max="4" width="15.26953125" style="2" customWidth="1"/>
    <col min="5" max="6" width="10.7265625" style="2" customWidth="1"/>
    <col min="7" max="7" width="12.7265625" style="2" customWidth="1"/>
    <col min="8" max="9" width="10.7265625" style="2" customWidth="1"/>
    <col min="10" max="10" width="12.7265625" style="2" customWidth="1"/>
    <col min="11" max="12" width="10.7265625" style="2" customWidth="1"/>
    <col min="13" max="13" width="12.7265625" style="2" customWidth="1"/>
    <col min="14" max="15" width="10.7265625" style="2" customWidth="1"/>
    <col min="16" max="16" width="9" style="2"/>
  </cols>
  <sheetData>
    <row r="1" spans="1:17" ht="20.149999999999999" customHeight="1" x14ac:dyDescent="0.2">
      <c r="A1" s="63" t="s">
        <v>8</v>
      </c>
      <c r="B1" s="339">
        <f>表紙!C1</f>
        <v>0</v>
      </c>
      <c r="C1" s="339"/>
      <c r="D1" s="309"/>
      <c r="E1" s="352" t="s">
        <v>10</v>
      </c>
      <c r="F1" s="344">
        <f>表紙!F1</f>
        <v>0</v>
      </c>
      <c r="G1" s="345"/>
      <c r="H1" s="354" t="s">
        <v>11</v>
      </c>
      <c r="I1" s="355"/>
      <c r="J1" s="355"/>
      <c r="K1" s="7" t="s">
        <v>12</v>
      </c>
      <c r="L1" s="357" t="s">
        <v>13</v>
      </c>
      <c r="M1" s="356"/>
      <c r="N1" s="358" t="s">
        <v>54</v>
      </c>
      <c r="O1" s="359"/>
    </row>
    <row r="2" spans="1:17" ht="20.149999999999999" customHeight="1" x14ac:dyDescent="0.2">
      <c r="A2" s="82" t="s">
        <v>9</v>
      </c>
      <c r="B2" s="340">
        <f>表紙!C2</f>
        <v>0</v>
      </c>
      <c r="C2" s="340"/>
      <c r="D2" s="341"/>
      <c r="E2" s="353"/>
      <c r="F2" s="346"/>
      <c r="G2" s="347"/>
      <c r="H2" s="330" t="str">
        <f>表紙!J2</f>
        <v>年　　　月　　　日（　　　）</v>
      </c>
      <c r="I2" s="331"/>
      <c r="J2" s="332"/>
      <c r="K2" s="247">
        <f>表紙!K2</f>
        <v>0</v>
      </c>
      <c r="L2" s="318">
        <f>D4+D20+D27+D37</f>
        <v>0</v>
      </c>
      <c r="M2" s="319"/>
      <c r="N2" s="310"/>
      <c r="O2" s="311"/>
    </row>
    <row r="3" spans="1:17" ht="20.149999999999999" customHeight="1" x14ac:dyDescent="0.2">
      <c r="A3" s="123"/>
      <c r="B3" s="124"/>
      <c r="C3" s="124"/>
      <c r="D3" s="124"/>
      <c r="E3" s="125"/>
      <c r="F3" s="126"/>
      <c r="G3" s="126"/>
      <c r="H3" s="127"/>
      <c r="I3" s="127"/>
      <c r="J3" s="127"/>
      <c r="K3"/>
      <c r="L3" s="128"/>
      <c r="M3" s="128"/>
      <c r="N3" s="1"/>
      <c r="O3" s="1"/>
    </row>
    <row r="4" spans="1:17" ht="20.149999999999999" customHeight="1" x14ac:dyDescent="0.2">
      <c r="A4" s="42" t="s">
        <v>152</v>
      </c>
      <c r="B4" s="43">
        <f>B18+E18+H18+K18+N18</f>
        <v>21450</v>
      </c>
      <c r="C4" s="6" t="s">
        <v>82</v>
      </c>
      <c r="D4" s="5">
        <f>C18+F18+I18++L18+O18</f>
        <v>0</v>
      </c>
      <c r="E4" t="s">
        <v>81</v>
      </c>
      <c r="F4"/>
      <c r="G4"/>
      <c r="H4"/>
      <c r="I4"/>
      <c r="J4"/>
      <c r="K4"/>
      <c r="L4"/>
      <c r="M4"/>
      <c r="N4"/>
      <c r="O4"/>
    </row>
    <row r="5" spans="1:17" ht="17.149999999999999" customHeight="1" x14ac:dyDescent="0.2">
      <c r="A5" s="360" t="s">
        <v>1</v>
      </c>
      <c r="B5" s="360"/>
      <c r="C5" s="360"/>
      <c r="D5" s="360" t="s">
        <v>2</v>
      </c>
      <c r="E5" s="360"/>
      <c r="F5" s="360"/>
      <c r="G5" s="360" t="s">
        <v>3</v>
      </c>
      <c r="H5" s="360"/>
      <c r="I5" s="360"/>
      <c r="J5" s="360" t="s">
        <v>4</v>
      </c>
      <c r="K5" s="360"/>
      <c r="L5" s="360"/>
      <c r="M5" s="360" t="s">
        <v>5</v>
      </c>
      <c r="N5" s="360"/>
      <c r="O5" s="360"/>
      <c r="P5"/>
    </row>
    <row r="6" spans="1:17" ht="14.15" customHeight="1" x14ac:dyDescent="0.2">
      <c r="A6" s="52" t="s">
        <v>14</v>
      </c>
      <c r="B6" s="53" t="s">
        <v>15</v>
      </c>
      <c r="C6" s="57" t="s">
        <v>7</v>
      </c>
      <c r="D6" s="56" t="s">
        <v>14</v>
      </c>
      <c r="E6" s="53" t="s">
        <v>15</v>
      </c>
      <c r="F6" s="57" t="s">
        <v>7</v>
      </c>
      <c r="G6" s="56" t="s">
        <v>14</v>
      </c>
      <c r="H6" s="53" t="s">
        <v>15</v>
      </c>
      <c r="I6" s="57" t="s">
        <v>7</v>
      </c>
      <c r="J6" s="56" t="s">
        <v>14</v>
      </c>
      <c r="K6" s="53" t="s">
        <v>15</v>
      </c>
      <c r="L6" s="57" t="s">
        <v>7</v>
      </c>
      <c r="M6" s="56" t="s">
        <v>14</v>
      </c>
      <c r="N6" s="53" t="s">
        <v>15</v>
      </c>
      <c r="O6" s="57" t="s">
        <v>7</v>
      </c>
      <c r="P6" s="3"/>
      <c r="Q6" s="1"/>
    </row>
    <row r="7" spans="1:17" ht="17.149999999999999" customHeight="1" x14ac:dyDescent="0.2">
      <c r="A7" s="48" t="s">
        <v>576</v>
      </c>
      <c r="B7" s="46">
        <v>2000</v>
      </c>
      <c r="C7" s="46"/>
      <c r="D7" s="48" t="s">
        <v>157</v>
      </c>
      <c r="E7" s="46">
        <v>2550</v>
      </c>
      <c r="F7" s="51"/>
      <c r="G7" s="48" t="s">
        <v>512</v>
      </c>
      <c r="H7" s="46" t="s">
        <v>55</v>
      </c>
      <c r="I7" s="46"/>
      <c r="J7" s="48" t="s">
        <v>167</v>
      </c>
      <c r="K7" s="46" t="s">
        <v>55</v>
      </c>
      <c r="L7" s="51"/>
      <c r="M7" s="48" t="s">
        <v>170</v>
      </c>
      <c r="N7" s="46">
        <v>450</v>
      </c>
      <c r="O7" s="84"/>
    </row>
    <row r="8" spans="1:17" ht="17.149999999999999" customHeight="1" x14ac:dyDescent="0.2">
      <c r="A8" s="48" t="s">
        <v>577</v>
      </c>
      <c r="B8" s="46">
        <v>1200</v>
      </c>
      <c r="C8" s="46"/>
      <c r="D8" s="48" t="s">
        <v>158</v>
      </c>
      <c r="E8" s="46">
        <v>2200</v>
      </c>
      <c r="F8" s="51"/>
      <c r="G8" s="48" t="s">
        <v>518</v>
      </c>
      <c r="H8" s="46" t="s">
        <v>55</v>
      </c>
      <c r="I8" s="46"/>
      <c r="J8" s="48" t="s">
        <v>168</v>
      </c>
      <c r="K8" s="46" t="s">
        <v>55</v>
      </c>
      <c r="L8" s="51"/>
      <c r="M8" s="48" t="s">
        <v>161</v>
      </c>
      <c r="N8" s="242">
        <v>100</v>
      </c>
      <c r="O8" s="88"/>
    </row>
    <row r="9" spans="1:17" ht="17.149999999999999" customHeight="1" x14ac:dyDescent="0.2">
      <c r="A9" s="48" t="s">
        <v>578</v>
      </c>
      <c r="B9" s="46">
        <v>1500</v>
      </c>
      <c r="C9" s="46"/>
      <c r="D9" s="48" t="s">
        <v>159</v>
      </c>
      <c r="E9" s="46">
        <v>1700</v>
      </c>
      <c r="F9" s="51"/>
      <c r="G9" s="48" t="s">
        <v>169</v>
      </c>
      <c r="H9" s="46" t="s">
        <v>55</v>
      </c>
      <c r="I9" s="51"/>
      <c r="J9" s="48" t="s">
        <v>169</v>
      </c>
      <c r="K9" s="46" t="s">
        <v>55</v>
      </c>
      <c r="L9" s="51"/>
      <c r="M9" s="48" t="s">
        <v>682</v>
      </c>
      <c r="N9" s="46" t="s">
        <v>56</v>
      </c>
      <c r="O9" s="88"/>
    </row>
    <row r="10" spans="1:17" ht="17.149999999999999" customHeight="1" x14ac:dyDescent="0.2">
      <c r="A10" s="238" t="s">
        <v>579</v>
      </c>
      <c r="B10" s="235">
        <v>2400</v>
      </c>
      <c r="C10" s="46"/>
      <c r="D10" s="48" t="s">
        <v>160</v>
      </c>
      <c r="E10" s="46">
        <v>1900</v>
      </c>
      <c r="F10" s="51"/>
      <c r="G10" s="48" t="s">
        <v>517</v>
      </c>
      <c r="H10" s="46" t="s">
        <v>164</v>
      </c>
      <c r="I10" s="51"/>
      <c r="J10" s="48" t="s">
        <v>165</v>
      </c>
      <c r="K10" s="46" t="s">
        <v>55</v>
      </c>
      <c r="L10" s="51"/>
      <c r="M10" s="48"/>
      <c r="N10" s="46"/>
      <c r="O10" s="51"/>
    </row>
    <row r="11" spans="1:17" ht="17.149999999999999" customHeight="1" x14ac:dyDescent="0.2">
      <c r="A11" s="238" t="s">
        <v>153</v>
      </c>
      <c r="B11" s="235">
        <v>500</v>
      </c>
      <c r="C11" s="235"/>
      <c r="D11" s="238" t="s">
        <v>683</v>
      </c>
      <c r="E11" s="235">
        <v>1200</v>
      </c>
      <c r="F11" s="239"/>
      <c r="G11" s="48" t="s">
        <v>516</v>
      </c>
      <c r="H11" s="46" t="s">
        <v>164</v>
      </c>
      <c r="I11" s="51"/>
      <c r="J11" s="48" t="s">
        <v>166</v>
      </c>
      <c r="K11" s="46" t="s">
        <v>55</v>
      </c>
      <c r="L11" s="51"/>
      <c r="M11" s="48"/>
      <c r="N11" s="46"/>
      <c r="O11" s="51"/>
    </row>
    <row r="12" spans="1:17" ht="17.149999999999999" customHeight="1" x14ac:dyDescent="0.2">
      <c r="A12" s="284" t="s">
        <v>580</v>
      </c>
      <c r="B12" s="235">
        <v>1350</v>
      </c>
      <c r="C12" s="235"/>
      <c r="D12" s="238" t="s">
        <v>166</v>
      </c>
      <c r="E12" s="235" t="s">
        <v>164</v>
      </c>
      <c r="F12" s="239"/>
      <c r="G12" s="48" t="s">
        <v>520</v>
      </c>
      <c r="H12" s="46" t="s">
        <v>164</v>
      </c>
      <c r="I12" s="51"/>
      <c r="J12" s="48" t="s">
        <v>519</v>
      </c>
      <c r="K12" s="46" t="s">
        <v>55</v>
      </c>
      <c r="L12" s="51"/>
      <c r="M12" s="48"/>
      <c r="N12" s="46"/>
      <c r="O12" s="51"/>
    </row>
    <row r="13" spans="1:17" ht="17.149999999999999" customHeight="1" x14ac:dyDescent="0.2">
      <c r="A13" s="238" t="s">
        <v>154</v>
      </c>
      <c r="B13" s="235">
        <v>900</v>
      </c>
      <c r="C13" s="235"/>
      <c r="D13" s="238" t="s">
        <v>519</v>
      </c>
      <c r="E13" s="235" t="s">
        <v>164</v>
      </c>
      <c r="F13" s="239"/>
      <c r="G13" s="48" t="s">
        <v>515</v>
      </c>
      <c r="H13" s="46" t="s">
        <v>164</v>
      </c>
      <c r="I13" s="51"/>
      <c r="J13" s="48" t="s">
        <v>161</v>
      </c>
      <c r="K13" s="46" t="s">
        <v>55</v>
      </c>
      <c r="L13" s="51"/>
      <c r="M13" s="48"/>
      <c r="N13" s="46"/>
      <c r="O13" s="51"/>
    </row>
    <row r="14" spans="1:17" ht="17.149999999999999" customHeight="1" x14ac:dyDescent="0.2">
      <c r="A14" s="212" t="s">
        <v>155</v>
      </c>
      <c r="B14" s="235">
        <v>850</v>
      </c>
      <c r="C14" s="235"/>
      <c r="D14" s="238" t="s">
        <v>161</v>
      </c>
      <c r="E14" s="235" t="s">
        <v>164</v>
      </c>
      <c r="F14" s="239"/>
      <c r="G14" s="48" t="s">
        <v>514</v>
      </c>
      <c r="H14" s="46" t="s">
        <v>164</v>
      </c>
      <c r="I14" s="51"/>
      <c r="J14" s="48" t="s">
        <v>162</v>
      </c>
      <c r="K14" s="46" t="s">
        <v>55</v>
      </c>
      <c r="L14" s="51"/>
      <c r="M14" s="48"/>
      <c r="N14" s="46"/>
      <c r="O14" s="51"/>
    </row>
    <row r="15" spans="1:17" ht="17.149999999999999" customHeight="1" x14ac:dyDescent="0.2">
      <c r="A15" s="236" t="s">
        <v>156</v>
      </c>
      <c r="B15" s="213">
        <v>650</v>
      </c>
      <c r="C15" s="235"/>
      <c r="D15" s="212" t="s">
        <v>162</v>
      </c>
      <c r="E15" s="213" t="s">
        <v>164</v>
      </c>
      <c r="F15" s="239"/>
      <c r="G15" s="48" t="s">
        <v>513</v>
      </c>
      <c r="H15" s="46" t="s">
        <v>55</v>
      </c>
      <c r="I15" s="51"/>
      <c r="J15" s="12" t="s">
        <v>163</v>
      </c>
      <c r="K15" s="17" t="s">
        <v>55</v>
      </c>
      <c r="L15" s="51"/>
      <c r="M15" s="48"/>
      <c r="N15" s="46"/>
      <c r="O15" s="51"/>
    </row>
    <row r="16" spans="1:17" ht="17.149999999999999" customHeight="1" x14ac:dyDescent="0.2">
      <c r="A16" s="236"/>
      <c r="B16" s="213"/>
      <c r="C16" s="213"/>
      <c r="D16" s="241" t="s">
        <v>163</v>
      </c>
      <c r="E16" s="237" t="s">
        <v>164</v>
      </c>
      <c r="F16" s="214"/>
      <c r="G16" s="13"/>
      <c r="H16" s="46"/>
      <c r="I16" s="14"/>
      <c r="J16" s="12"/>
      <c r="K16" s="17"/>
      <c r="L16" s="14"/>
      <c r="M16" s="13"/>
      <c r="N16" s="17"/>
      <c r="O16" s="14"/>
    </row>
    <row r="17" spans="1:17" ht="17.149999999999999" customHeight="1" x14ac:dyDescent="0.2">
      <c r="A17" s="236"/>
      <c r="B17" s="237"/>
      <c r="C17" s="240"/>
      <c r="D17" s="241"/>
      <c r="E17" s="237"/>
      <c r="F17" s="240"/>
      <c r="G17" s="33"/>
      <c r="H17" s="34"/>
      <c r="I17" s="35"/>
      <c r="J17" s="36"/>
      <c r="K17" s="34"/>
      <c r="L17" s="35"/>
      <c r="M17" s="33"/>
      <c r="N17" s="34"/>
      <c r="O17" s="35"/>
    </row>
    <row r="18" spans="1:17" s="2" customFormat="1" ht="20.149999999999999" customHeight="1" x14ac:dyDescent="0.2">
      <c r="A18" s="224" t="s">
        <v>37</v>
      </c>
      <c r="B18" s="225">
        <f>SUM(B7:B17)</f>
        <v>11350</v>
      </c>
      <c r="C18" s="227">
        <f>SUM(C7:C17)</f>
        <v>0</v>
      </c>
      <c r="D18" s="224" t="s">
        <v>37</v>
      </c>
      <c r="E18" s="225">
        <f>SUM(E7:E17)</f>
        <v>9550</v>
      </c>
      <c r="F18" s="227">
        <f>SUM(F7:F17)</f>
        <v>0</v>
      </c>
      <c r="G18" s="107" t="s">
        <v>37</v>
      </c>
      <c r="H18" s="59">
        <f>SUM(H7:H17)</f>
        <v>0</v>
      </c>
      <c r="I18" s="60">
        <f>SUM(I7:I17)</f>
        <v>0</v>
      </c>
      <c r="J18" s="107" t="s">
        <v>37</v>
      </c>
      <c r="K18" s="59">
        <f>SUM(K7:K17)</f>
        <v>0</v>
      </c>
      <c r="L18" s="60">
        <f>SUM(L7:L17)</f>
        <v>0</v>
      </c>
      <c r="M18" s="107" t="s">
        <v>37</v>
      </c>
      <c r="N18" s="59">
        <f>SUM(N7:N17)</f>
        <v>550</v>
      </c>
      <c r="O18" s="243">
        <f>SUM(O7:O17)</f>
        <v>0</v>
      </c>
      <c r="Q18"/>
    </row>
    <row r="19" spans="1:17" s="2" customFormat="1" ht="20.149999999999999" customHeight="1" x14ac:dyDescent="0.2">
      <c r="A19"/>
      <c r="B19" s="10"/>
      <c r="C19" s="10"/>
      <c r="D19"/>
      <c r="E19" s="10"/>
      <c r="F19" s="10"/>
      <c r="G19"/>
      <c r="H19" s="10"/>
      <c r="I19" s="10"/>
      <c r="J19"/>
      <c r="K19" s="10"/>
      <c r="L19" s="10"/>
      <c r="M19"/>
      <c r="N19" s="10"/>
      <c r="O19" s="8"/>
      <c r="Q19"/>
    </row>
    <row r="20" spans="1:17" ht="17.149999999999999" customHeight="1" x14ac:dyDescent="0.2">
      <c r="A20" s="42" t="s">
        <v>171</v>
      </c>
      <c r="B20" s="43">
        <f>B25+E25+H25+K25+N25</f>
        <v>5500</v>
      </c>
      <c r="C20" s="6" t="s">
        <v>82</v>
      </c>
      <c r="D20" s="5">
        <f>C25+F25+I25+L25+O25</f>
        <v>0</v>
      </c>
      <c r="E20" t="s">
        <v>81</v>
      </c>
      <c r="F20"/>
      <c r="G20"/>
      <c r="H20"/>
      <c r="I20"/>
      <c r="J20"/>
      <c r="K20"/>
      <c r="L20"/>
      <c r="M20"/>
      <c r="N20"/>
      <c r="O20"/>
    </row>
    <row r="21" spans="1:17" ht="14.15" customHeight="1" x14ac:dyDescent="0.2">
      <c r="A21" s="52" t="s">
        <v>14</v>
      </c>
      <c r="B21" s="53" t="s">
        <v>15</v>
      </c>
      <c r="C21" s="54" t="s">
        <v>7</v>
      </c>
      <c r="D21" s="56" t="s">
        <v>14</v>
      </c>
      <c r="E21" s="53" t="s">
        <v>15</v>
      </c>
      <c r="F21" s="54" t="s">
        <v>7</v>
      </c>
      <c r="G21" s="56" t="s">
        <v>14</v>
      </c>
      <c r="H21" s="53" t="s">
        <v>15</v>
      </c>
      <c r="I21" s="54" t="s">
        <v>7</v>
      </c>
      <c r="J21" s="56" t="s">
        <v>14</v>
      </c>
      <c r="K21" s="53" t="s">
        <v>15</v>
      </c>
      <c r="L21" s="54" t="s">
        <v>7</v>
      </c>
      <c r="M21" s="56" t="s">
        <v>14</v>
      </c>
      <c r="N21" s="53" t="s">
        <v>15</v>
      </c>
      <c r="O21" s="57" t="s">
        <v>7</v>
      </c>
    </row>
    <row r="22" spans="1:17" ht="17.149999999999999" customHeight="1" x14ac:dyDescent="0.2">
      <c r="A22" s="45" t="s">
        <v>172</v>
      </c>
      <c r="B22" s="46">
        <v>1850</v>
      </c>
      <c r="C22" s="46"/>
      <c r="D22" s="48" t="s">
        <v>691</v>
      </c>
      <c r="E22" s="46">
        <v>1650</v>
      </c>
      <c r="F22" s="47"/>
      <c r="G22" s="48" t="s">
        <v>174</v>
      </c>
      <c r="H22" s="46" t="s">
        <v>164</v>
      </c>
      <c r="I22" s="47"/>
      <c r="J22" s="48" t="s">
        <v>174</v>
      </c>
      <c r="K22" s="46" t="s">
        <v>164</v>
      </c>
      <c r="L22" s="50"/>
      <c r="M22" s="45" t="s">
        <v>174</v>
      </c>
      <c r="N22" s="46" t="s">
        <v>56</v>
      </c>
      <c r="O22" s="51"/>
    </row>
    <row r="23" spans="1:17" ht="17.149999999999999" customHeight="1" x14ac:dyDescent="0.2">
      <c r="A23" s="13" t="s">
        <v>173</v>
      </c>
      <c r="B23" s="17">
        <v>700</v>
      </c>
      <c r="C23" s="17"/>
      <c r="D23" s="12" t="s">
        <v>713</v>
      </c>
      <c r="E23" s="17">
        <v>1300</v>
      </c>
      <c r="F23" s="16"/>
      <c r="G23" s="12" t="s">
        <v>175</v>
      </c>
      <c r="H23" s="17" t="s">
        <v>164</v>
      </c>
      <c r="I23" s="16"/>
      <c r="J23" s="12" t="s">
        <v>175</v>
      </c>
      <c r="K23" s="17" t="s">
        <v>164</v>
      </c>
      <c r="L23" s="15"/>
      <c r="M23" s="13" t="s">
        <v>681</v>
      </c>
      <c r="N23" s="17" t="s">
        <v>176</v>
      </c>
      <c r="O23" s="14"/>
    </row>
    <row r="24" spans="1:17" ht="17.149999999999999" customHeight="1" x14ac:dyDescent="0.2">
      <c r="A24" s="13"/>
      <c r="B24" s="17"/>
      <c r="C24" s="16"/>
      <c r="D24" s="12"/>
      <c r="E24" s="17"/>
      <c r="F24" s="16"/>
      <c r="G24" s="12"/>
      <c r="H24" s="17"/>
      <c r="I24" s="16"/>
      <c r="J24" s="12"/>
      <c r="K24" s="17"/>
      <c r="L24" s="15"/>
      <c r="M24" s="13"/>
      <c r="N24" s="17"/>
      <c r="O24" s="14"/>
    </row>
    <row r="25" spans="1:17" ht="20.149999999999999" customHeight="1" x14ac:dyDescent="0.2">
      <c r="A25" s="107" t="s">
        <v>37</v>
      </c>
      <c r="B25" s="59">
        <f>SUM(B22:B24)</f>
        <v>2550</v>
      </c>
      <c r="C25" s="61">
        <f>SUM(C22:C24)</f>
        <v>0</v>
      </c>
      <c r="D25" s="107" t="s">
        <v>37</v>
      </c>
      <c r="E25" s="59">
        <f>SUM(E22:E24)</f>
        <v>2950</v>
      </c>
      <c r="F25" s="61">
        <f>SUM(F22:F24)</f>
        <v>0</v>
      </c>
      <c r="G25" s="107" t="s">
        <v>37</v>
      </c>
      <c r="H25" s="59">
        <f>SUM(H22:H24)</f>
        <v>0</v>
      </c>
      <c r="I25" s="61">
        <f>SUM(I22:I24)</f>
        <v>0</v>
      </c>
      <c r="J25" s="107" t="s">
        <v>37</v>
      </c>
      <c r="K25" s="59">
        <f>SUM(K22:K24)</f>
        <v>0</v>
      </c>
      <c r="L25" s="61">
        <f>SUM(L22:L24)</f>
        <v>0</v>
      </c>
      <c r="M25" s="107" t="s">
        <v>37</v>
      </c>
      <c r="N25" s="59">
        <f>SUM(N22:N24)</f>
        <v>0</v>
      </c>
      <c r="O25" s="60">
        <f>SUM(O22:O24)</f>
        <v>0</v>
      </c>
    </row>
    <row r="26" spans="1:17" ht="20.149999999999999" customHeight="1" x14ac:dyDescent="0.2">
      <c r="A26"/>
      <c r="B26" s="10"/>
      <c r="C26" s="10"/>
      <c r="D26"/>
      <c r="E26" s="10"/>
      <c r="F26" s="10"/>
      <c r="G26"/>
      <c r="H26" s="10"/>
      <c r="I26" s="10"/>
      <c r="J26"/>
      <c r="K26" s="10"/>
      <c r="L26" s="10"/>
      <c r="M26"/>
      <c r="N26" s="10"/>
      <c r="O26" s="10"/>
    </row>
    <row r="27" spans="1:17" ht="20.149999999999999" customHeight="1" x14ac:dyDescent="0.2">
      <c r="A27" s="42" t="s">
        <v>209</v>
      </c>
      <c r="B27" s="43">
        <f>B35+E35+H35+K35+N35</f>
        <v>20950</v>
      </c>
      <c r="C27" s="6" t="s">
        <v>82</v>
      </c>
      <c r="D27" s="5">
        <f>C35+F35+I35+L35+O35</f>
        <v>0</v>
      </c>
      <c r="E27" t="s">
        <v>81</v>
      </c>
      <c r="F27"/>
      <c r="G27"/>
      <c r="H27"/>
      <c r="I27"/>
      <c r="J27"/>
      <c r="K27"/>
      <c r="L27"/>
      <c r="M27"/>
      <c r="N27"/>
      <c r="O27"/>
    </row>
    <row r="28" spans="1:17" ht="14.15" customHeight="1" x14ac:dyDescent="0.2">
      <c r="A28" s="52" t="s">
        <v>14</v>
      </c>
      <c r="B28" s="53" t="s">
        <v>15</v>
      </c>
      <c r="C28" s="57" t="s">
        <v>7</v>
      </c>
      <c r="D28" s="56" t="s">
        <v>14</v>
      </c>
      <c r="E28" s="53" t="s">
        <v>15</v>
      </c>
      <c r="F28" s="57" t="s">
        <v>7</v>
      </c>
      <c r="G28" s="56" t="s">
        <v>14</v>
      </c>
      <c r="H28" s="53" t="s">
        <v>15</v>
      </c>
      <c r="I28" s="57" t="s">
        <v>7</v>
      </c>
      <c r="J28" s="56" t="s">
        <v>14</v>
      </c>
      <c r="K28" s="53" t="s">
        <v>15</v>
      </c>
      <c r="L28" s="57" t="s">
        <v>7</v>
      </c>
      <c r="M28" s="56" t="s">
        <v>14</v>
      </c>
      <c r="N28" s="53" t="s">
        <v>15</v>
      </c>
      <c r="O28" s="57" t="s">
        <v>7</v>
      </c>
      <c r="P28" s="3"/>
      <c r="Q28" s="1"/>
    </row>
    <row r="29" spans="1:17" ht="17.149999999999999" customHeight="1" x14ac:dyDescent="0.2">
      <c r="A29" s="13" t="s">
        <v>706</v>
      </c>
      <c r="B29" s="17">
        <v>1300</v>
      </c>
      <c r="C29" s="17"/>
      <c r="D29" s="13" t="s">
        <v>418</v>
      </c>
      <c r="E29" s="17">
        <v>3600</v>
      </c>
      <c r="F29" s="14"/>
      <c r="G29" s="23" t="s">
        <v>707</v>
      </c>
      <c r="H29" s="17" t="s">
        <v>164</v>
      </c>
      <c r="I29" s="15"/>
      <c r="J29" s="13" t="s">
        <v>188</v>
      </c>
      <c r="K29" s="17" t="s">
        <v>176</v>
      </c>
      <c r="L29" s="27"/>
      <c r="M29" s="13" t="s">
        <v>193</v>
      </c>
      <c r="N29" s="17">
        <v>600</v>
      </c>
      <c r="O29" s="84"/>
    </row>
    <row r="30" spans="1:17" ht="17.149999999999999" customHeight="1" x14ac:dyDescent="0.2">
      <c r="A30" s="13" t="s">
        <v>180</v>
      </c>
      <c r="B30" s="17">
        <v>950</v>
      </c>
      <c r="C30" s="17"/>
      <c r="D30" s="13" t="s">
        <v>419</v>
      </c>
      <c r="E30" s="17">
        <v>4500</v>
      </c>
      <c r="F30" s="14"/>
      <c r="G30" s="23" t="s">
        <v>184</v>
      </c>
      <c r="H30" s="17" t="s">
        <v>164</v>
      </c>
      <c r="I30" s="15"/>
      <c r="J30" s="13" t="s">
        <v>185</v>
      </c>
      <c r="K30" s="17" t="s">
        <v>176</v>
      </c>
      <c r="L30" s="27"/>
      <c r="M30" s="13" t="s">
        <v>189</v>
      </c>
      <c r="N30" s="17">
        <v>750</v>
      </c>
      <c r="O30" s="84"/>
    </row>
    <row r="31" spans="1:17" ht="17.149999999999999" customHeight="1" x14ac:dyDescent="0.2">
      <c r="A31" s="13" t="s">
        <v>181</v>
      </c>
      <c r="B31" s="17">
        <v>1100</v>
      </c>
      <c r="C31" s="17"/>
      <c r="D31" s="13" t="s">
        <v>420</v>
      </c>
      <c r="E31" s="17">
        <v>2200</v>
      </c>
      <c r="F31" s="14"/>
      <c r="G31" s="23" t="s">
        <v>185</v>
      </c>
      <c r="H31" s="17" t="s">
        <v>164</v>
      </c>
      <c r="I31" s="15"/>
      <c r="J31" s="13" t="s">
        <v>189</v>
      </c>
      <c r="K31" s="17" t="s">
        <v>176</v>
      </c>
      <c r="L31" s="27"/>
      <c r="M31" s="13" t="s">
        <v>192</v>
      </c>
      <c r="N31" s="17" t="s">
        <v>56</v>
      </c>
      <c r="O31" s="84"/>
    </row>
    <row r="32" spans="1:17" ht="17.149999999999999" customHeight="1" x14ac:dyDescent="0.2">
      <c r="A32" s="13" t="s">
        <v>182</v>
      </c>
      <c r="B32" s="17">
        <v>250</v>
      </c>
      <c r="C32" s="17"/>
      <c r="D32" s="13" t="s">
        <v>421</v>
      </c>
      <c r="E32" s="17">
        <v>2350</v>
      </c>
      <c r="F32" s="14"/>
      <c r="G32" s="23" t="s">
        <v>186</v>
      </c>
      <c r="H32" s="17" t="s">
        <v>164</v>
      </c>
      <c r="I32" s="15"/>
      <c r="J32" s="13" t="s">
        <v>190</v>
      </c>
      <c r="K32" s="17" t="s">
        <v>176</v>
      </c>
      <c r="L32" s="27"/>
      <c r="M32" s="13"/>
      <c r="N32" s="17"/>
      <c r="O32" s="27"/>
    </row>
    <row r="33" spans="1:17" ht="17.149999999999999" customHeight="1" x14ac:dyDescent="0.2">
      <c r="A33" s="13" t="s">
        <v>183</v>
      </c>
      <c r="B33" s="17">
        <v>200</v>
      </c>
      <c r="C33" s="17"/>
      <c r="D33" s="13" t="s">
        <v>422</v>
      </c>
      <c r="E33" s="17">
        <v>1300</v>
      </c>
      <c r="F33" s="14"/>
      <c r="G33" s="23" t="s">
        <v>187</v>
      </c>
      <c r="H33" s="17" t="s">
        <v>164</v>
      </c>
      <c r="I33" s="15"/>
      <c r="J33" s="13" t="s">
        <v>191</v>
      </c>
      <c r="K33" s="17" t="s">
        <v>176</v>
      </c>
      <c r="L33" s="27"/>
      <c r="M33" s="13"/>
      <c r="N33" s="17"/>
      <c r="O33" s="27"/>
    </row>
    <row r="34" spans="1:17" ht="17.149999999999999" customHeight="1" x14ac:dyDescent="0.2">
      <c r="A34" s="13" t="s">
        <v>192</v>
      </c>
      <c r="B34" s="17" t="s">
        <v>143</v>
      </c>
      <c r="C34" s="16"/>
      <c r="D34" s="44" t="s">
        <v>631</v>
      </c>
      <c r="E34" s="17">
        <v>1850</v>
      </c>
      <c r="F34" s="14"/>
      <c r="G34" s="13" t="s">
        <v>192</v>
      </c>
      <c r="H34" s="17" t="s">
        <v>143</v>
      </c>
      <c r="I34" s="15"/>
      <c r="J34" s="13" t="s">
        <v>192</v>
      </c>
      <c r="K34" s="17" t="s">
        <v>176</v>
      </c>
      <c r="L34" s="27"/>
      <c r="M34" s="13"/>
      <c r="N34" s="17"/>
      <c r="O34" s="27"/>
    </row>
    <row r="35" spans="1:17" s="2" customFormat="1" ht="20.149999999999999" customHeight="1" x14ac:dyDescent="0.2">
      <c r="A35" s="107" t="s">
        <v>37</v>
      </c>
      <c r="B35" s="59">
        <f>SUM(B29:B34)</f>
        <v>3800</v>
      </c>
      <c r="C35" s="60">
        <f>SUM(C29:C34)</f>
        <v>0</v>
      </c>
      <c r="D35" s="107" t="s">
        <v>37</v>
      </c>
      <c r="E35" s="59">
        <f>SUM(E29:E34)</f>
        <v>15800</v>
      </c>
      <c r="F35" s="60">
        <f>SUM(F29:F34)</f>
        <v>0</v>
      </c>
      <c r="G35" s="107" t="s">
        <v>37</v>
      </c>
      <c r="H35" s="59">
        <f>SUM(H29:H34)</f>
        <v>0</v>
      </c>
      <c r="I35" s="60">
        <f>SUM(I29:I34)</f>
        <v>0</v>
      </c>
      <c r="J35" s="107" t="s">
        <v>37</v>
      </c>
      <c r="K35" s="59">
        <f>SUM(K29:K34)</f>
        <v>0</v>
      </c>
      <c r="L35" s="60">
        <f>SUM(L29:L34)</f>
        <v>0</v>
      </c>
      <c r="M35" s="107" t="s">
        <v>37</v>
      </c>
      <c r="N35" s="59">
        <f>SUM(N29:N34)</f>
        <v>1350</v>
      </c>
      <c r="O35" s="60">
        <f>SUM(O29:O34)</f>
        <v>0</v>
      </c>
      <c r="Q35"/>
    </row>
    <row r="36" spans="1:17" s="2" customFormat="1" ht="20.149999999999999" customHeight="1" x14ac:dyDescent="0.2">
      <c r="A36"/>
      <c r="B36" s="10"/>
      <c r="C36" s="10"/>
      <c r="D36"/>
      <c r="E36" s="10"/>
      <c r="F36" s="10"/>
      <c r="G36"/>
      <c r="H36" s="10"/>
      <c r="I36" s="10"/>
      <c r="J36"/>
      <c r="K36" s="10"/>
      <c r="L36" s="10"/>
      <c r="M36"/>
      <c r="N36" s="10"/>
      <c r="O36" s="10"/>
      <c r="Q36"/>
    </row>
    <row r="37" spans="1:17" ht="17.149999999999999" customHeight="1" x14ac:dyDescent="0.2">
      <c r="A37" s="42" t="s">
        <v>210</v>
      </c>
      <c r="B37" s="43">
        <f>B40+E40+H40+K40+N40</f>
        <v>2450</v>
      </c>
      <c r="C37" s="6" t="s">
        <v>82</v>
      </c>
      <c r="D37" s="5">
        <f>C40+F40+I40+L40+O40</f>
        <v>0</v>
      </c>
      <c r="E37" t="s">
        <v>81</v>
      </c>
      <c r="F37"/>
      <c r="G37"/>
      <c r="H37"/>
      <c r="I37"/>
      <c r="J37"/>
      <c r="K37"/>
      <c r="L37"/>
      <c r="M37"/>
      <c r="N37"/>
      <c r="O37"/>
    </row>
    <row r="38" spans="1:17" ht="14.15" customHeight="1" x14ac:dyDescent="0.2">
      <c r="A38" s="52" t="s">
        <v>14</v>
      </c>
      <c r="B38" s="53" t="s">
        <v>15</v>
      </c>
      <c r="C38" s="54" t="s">
        <v>7</v>
      </c>
      <c r="D38" s="56" t="s">
        <v>14</v>
      </c>
      <c r="E38" s="53" t="s">
        <v>15</v>
      </c>
      <c r="F38" s="54" t="s">
        <v>7</v>
      </c>
      <c r="G38" s="56" t="s">
        <v>14</v>
      </c>
      <c r="H38" s="53" t="s">
        <v>15</v>
      </c>
      <c r="I38" s="54" t="s">
        <v>7</v>
      </c>
      <c r="J38" s="56" t="s">
        <v>14</v>
      </c>
      <c r="K38" s="53" t="s">
        <v>15</v>
      </c>
      <c r="L38" s="54" t="s">
        <v>7</v>
      </c>
      <c r="M38" s="56" t="s">
        <v>14</v>
      </c>
      <c r="N38" s="53" t="s">
        <v>15</v>
      </c>
      <c r="O38" s="57" t="s">
        <v>7</v>
      </c>
    </row>
    <row r="39" spans="1:17" ht="17.149999999999999" customHeight="1" x14ac:dyDescent="0.2">
      <c r="A39" s="13" t="s">
        <v>194</v>
      </c>
      <c r="B39" s="17" t="s">
        <v>56</v>
      </c>
      <c r="C39" s="16"/>
      <c r="D39" s="13" t="s">
        <v>678</v>
      </c>
      <c r="E39" s="17">
        <v>2450</v>
      </c>
      <c r="F39" s="14"/>
      <c r="G39" s="23" t="s">
        <v>194</v>
      </c>
      <c r="H39" s="17" t="s">
        <v>56</v>
      </c>
      <c r="I39" s="15"/>
      <c r="J39" s="13" t="s">
        <v>194</v>
      </c>
      <c r="K39" s="17" t="s">
        <v>392</v>
      </c>
      <c r="L39" s="27"/>
      <c r="M39" s="12" t="s">
        <v>194</v>
      </c>
      <c r="N39" s="120" t="s">
        <v>193</v>
      </c>
      <c r="O39" s="27"/>
    </row>
    <row r="40" spans="1:17" ht="20.149999999999999" customHeight="1" x14ac:dyDescent="0.2">
      <c r="A40" s="107" t="s">
        <v>37</v>
      </c>
      <c r="B40" s="59">
        <f>SUM(B39:B39)</f>
        <v>0</v>
      </c>
      <c r="C40" s="61">
        <f>SUM(C39:C39)</f>
        <v>0</v>
      </c>
      <c r="D40" s="107" t="s">
        <v>37</v>
      </c>
      <c r="E40" s="59">
        <f>SUM(E39:E39)</f>
        <v>2450</v>
      </c>
      <c r="F40" s="61">
        <f>SUM(F39:F39)</f>
        <v>0</v>
      </c>
      <c r="G40" s="107" t="s">
        <v>37</v>
      </c>
      <c r="H40" s="59">
        <f>SUM(H39)</f>
        <v>0</v>
      </c>
      <c r="I40" s="61">
        <f>SUM(I39)</f>
        <v>0</v>
      </c>
      <c r="J40" s="107" t="s">
        <v>37</v>
      </c>
      <c r="K40" s="59">
        <f>SUM(K39)</f>
        <v>0</v>
      </c>
      <c r="L40" s="61">
        <f>SUM(L39)</f>
        <v>0</v>
      </c>
      <c r="M40" s="107" t="s">
        <v>37</v>
      </c>
      <c r="N40" s="59">
        <f>SUM(N39:N39)</f>
        <v>0</v>
      </c>
      <c r="O40" s="60">
        <f>SUM(O39)</f>
        <v>0</v>
      </c>
    </row>
    <row r="41" spans="1:17" s="2" customFormat="1" ht="27.65" customHeight="1" x14ac:dyDescent="0.2">
      <c r="A41" s="328" t="s">
        <v>510</v>
      </c>
      <c r="B41" s="329"/>
      <c r="C41" s="329"/>
      <c r="D41" s="329"/>
      <c r="E41" s="329"/>
      <c r="F41" s="361"/>
      <c r="G41" s="361"/>
      <c r="H41" s="361"/>
      <c r="Q41"/>
    </row>
    <row r="42" spans="1:17" s="2" customFormat="1" x14ac:dyDescent="0.2">
      <c r="A42" s="1"/>
      <c r="E42" s="4"/>
      <c r="Q42"/>
    </row>
  </sheetData>
  <mergeCells count="17">
    <mergeCell ref="A41:E41"/>
    <mergeCell ref="F41:H41"/>
    <mergeCell ref="A5:C5"/>
    <mergeCell ref="D5:F5"/>
    <mergeCell ref="G5:I5"/>
    <mergeCell ref="J5:L5"/>
    <mergeCell ref="L1:M1"/>
    <mergeCell ref="L2:M2"/>
    <mergeCell ref="M5:O5"/>
    <mergeCell ref="N1:O1"/>
    <mergeCell ref="N2:O2"/>
    <mergeCell ref="B2:D2"/>
    <mergeCell ref="H2:J2"/>
    <mergeCell ref="B1:D1"/>
    <mergeCell ref="E1:E2"/>
    <mergeCell ref="F1:G2"/>
    <mergeCell ref="H1:J1"/>
  </mergeCells>
  <phoneticPr fontId="1"/>
  <pageMargins left="0.70866141732283472" right="0.31496062992125984" top="0.55118110236220474" bottom="0.35433070866141736" header="0.31496062992125984" footer="0.31496062992125984"/>
  <pageSetup paperSize="9" scale="76" orientation="landscape" r:id="rId1"/>
  <headerFooter>
    <oddFooter>&amp;C&amp;8 7
&amp;R&amp;8㈱岐阜折込センター　2023年6月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43"/>
  <sheetViews>
    <sheetView showZeros="0" topLeftCell="A10" zoomScale="75" zoomScaleNormal="75" workbookViewId="0">
      <selection activeCell="B36" sqref="B36"/>
    </sheetView>
  </sheetViews>
  <sheetFormatPr defaultRowHeight="13" x14ac:dyDescent="0.2"/>
  <cols>
    <col min="1" max="1" width="15.26953125" style="1" bestFit="1" customWidth="1"/>
    <col min="2" max="3" width="10.7265625" style="2" customWidth="1"/>
    <col min="4" max="4" width="15.81640625" style="2" customWidth="1"/>
    <col min="5" max="6" width="10.7265625" style="2" customWidth="1"/>
    <col min="7" max="7" width="12.7265625" style="2" customWidth="1"/>
    <col min="8" max="9" width="10.7265625" style="2" customWidth="1"/>
    <col min="10" max="10" width="12.7265625" style="2" customWidth="1"/>
    <col min="11" max="12" width="10.7265625" style="2" customWidth="1"/>
    <col min="13" max="13" width="12.7265625" style="2" customWidth="1"/>
    <col min="14" max="15" width="10.7265625" style="2" customWidth="1"/>
    <col min="16" max="16" width="9" style="2"/>
  </cols>
  <sheetData>
    <row r="1" spans="1:17" ht="20.149999999999999" customHeight="1" x14ac:dyDescent="0.2">
      <c r="A1" s="63" t="s">
        <v>8</v>
      </c>
      <c r="B1" s="339">
        <f>表紙!C1</f>
        <v>0</v>
      </c>
      <c r="C1" s="339"/>
      <c r="D1" s="309"/>
      <c r="E1" s="352" t="s">
        <v>10</v>
      </c>
      <c r="F1" s="344">
        <f>表紙!F1</f>
        <v>0</v>
      </c>
      <c r="G1" s="345"/>
      <c r="H1" s="354" t="s">
        <v>11</v>
      </c>
      <c r="I1" s="355"/>
      <c r="J1" s="355"/>
      <c r="K1" s="7" t="s">
        <v>12</v>
      </c>
      <c r="L1" s="357" t="s">
        <v>13</v>
      </c>
      <c r="M1" s="356"/>
      <c r="N1" s="358" t="s">
        <v>54</v>
      </c>
      <c r="O1" s="359"/>
    </row>
    <row r="2" spans="1:17" ht="20.149999999999999" customHeight="1" x14ac:dyDescent="0.2">
      <c r="A2" s="82" t="s">
        <v>9</v>
      </c>
      <c r="B2" s="340">
        <f>表紙!C2</f>
        <v>0</v>
      </c>
      <c r="C2" s="340"/>
      <c r="D2" s="341"/>
      <c r="E2" s="353"/>
      <c r="F2" s="346"/>
      <c r="G2" s="347"/>
      <c r="H2" s="330" t="str">
        <f>表紙!J2</f>
        <v>年　　　月　　　日（　　　）</v>
      </c>
      <c r="I2" s="331"/>
      <c r="J2" s="332"/>
      <c r="K2" s="247">
        <f>表紙!K2</f>
        <v>0</v>
      </c>
      <c r="L2" s="318">
        <f>D4+D13+D32</f>
        <v>0</v>
      </c>
      <c r="M2" s="319"/>
      <c r="N2" s="310"/>
      <c r="O2" s="311"/>
    </row>
    <row r="3" spans="1:17" ht="20.149999999999999" customHeight="1" x14ac:dyDescent="0.2">
      <c r="A3" s="123"/>
      <c r="B3" s="124"/>
      <c r="C3" s="124"/>
      <c r="D3" s="124"/>
      <c r="E3" s="125"/>
      <c r="F3" s="126"/>
      <c r="G3" s="126"/>
      <c r="H3" s="127"/>
      <c r="I3" s="127"/>
      <c r="J3" s="127"/>
      <c r="K3"/>
      <c r="L3" s="128"/>
      <c r="M3" s="128"/>
      <c r="N3" s="1"/>
      <c r="O3" s="1"/>
    </row>
    <row r="4" spans="1:17" s="2" customFormat="1" ht="19.5" customHeight="1" x14ac:dyDescent="0.2">
      <c r="A4" s="42" t="s">
        <v>177</v>
      </c>
      <c r="B4" s="43">
        <f>B11+E11+H11+K11+N11</f>
        <v>11100</v>
      </c>
      <c r="C4" s="6" t="s">
        <v>82</v>
      </c>
      <c r="D4" s="5">
        <f>C11+F11+I11+L11+O11</f>
        <v>0</v>
      </c>
      <c r="E4" t="s">
        <v>81</v>
      </c>
      <c r="F4" s="8"/>
      <c r="G4" s="9"/>
      <c r="H4" s="10"/>
      <c r="I4" s="10"/>
      <c r="J4" s="11"/>
      <c r="K4" s="10"/>
      <c r="L4" s="10"/>
      <c r="M4"/>
      <c r="N4" s="10"/>
      <c r="O4" s="10"/>
      <c r="Q4"/>
    </row>
    <row r="5" spans="1:17" ht="17.149999999999999" customHeight="1" x14ac:dyDescent="0.2">
      <c r="A5" s="360" t="s">
        <v>1</v>
      </c>
      <c r="B5" s="360"/>
      <c r="C5" s="360"/>
      <c r="D5" s="360" t="s">
        <v>2</v>
      </c>
      <c r="E5" s="360"/>
      <c r="F5" s="360"/>
      <c r="G5" s="360" t="s">
        <v>3</v>
      </c>
      <c r="H5" s="360"/>
      <c r="I5" s="360"/>
      <c r="J5" s="360" t="s">
        <v>4</v>
      </c>
      <c r="K5" s="360"/>
      <c r="L5" s="360"/>
      <c r="M5" s="360" t="s">
        <v>5</v>
      </c>
      <c r="N5" s="360"/>
      <c r="O5" s="360"/>
      <c r="P5"/>
    </row>
    <row r="6" spans="1:17" ht="14.15" customHeight="1" x14ac:dyDescent="0.2">
      <c r="A6" s="52" t="s">
        <v>14</v>
      </c>
      <c r="B6" s="53" t="s">
        <v>15</v>
      </c>
      <c r="C6" s="87" t="s">
        <v>7</v>
      </c>
      <c r="D6" s="55" t="s">
        <v>14</v>
      </c>
      <c r="E6" s="53" t="s">
        <v>15</v>
      </c>
      <c r="F6" s="87" t="s">
        <v>7</v>
      </c>
      <c r="G6" s="55" t="s">
        <v>14</v>
      </c>
      <c r="H6" s="53" t="s">
        <v>15</v>
      </c>
      <c r="I6" s="87" t="s">
        <v>7</v>
      </c>
      <c r="J6" s="55" t="s">
        <v>14</v>
      </c>
      <c r="K6" s="53" t="s">
        <v>15</v>
      </c>
      <c r="L6" s="87" t="s">
        <v>7</v>
      </c>
      <c r="M6" s="55" t="s">
        <v>14</v>
      </c>
      <c r="N6" s="53" t="s">
        <v>15</v>
      </c>
      <c r="O6" s="57" t="s">
        <v>7</v>
      </c>
    </row>
    <row r="7" spans="1:17" ht="17.149999999999999" customHeight="1" x14ac:dyDescent="0.2">
      <c r="A7" s="45" t="s">
        <v>581</v>
      </c>
      <c r="B7" s="46">
        <v>1850</v>
      </c>
      <c r="C7" s="96"/>
      <c r="D7" s="85" t="s">
        <v>632</v>
      </c>
      <c r="E7" s="46">
        <v>1700</v>
      </c>
      <c r="F7" s="88"/>
      <c r="G7" s="92" t="s">
        <v>179</v>
      </c>
      <c r="H7" s="46" t="s">
        <v>164</v>
      </c>
      <c r="I7" s="88"/>
      <c r="J7" s="92" t="s">
        <v>179</v>
      </c>
      <c r="K7" s="46" t="s">
        <v>164</v>
      </c>
      <c r="L7" s="96"/>
      <c r="M7" s="85" t="s">
        <v>179</v>
      </c>
      <c r="N7" s="46">
        <v>800</v>
      </c>
      <c r="O7" s="49"/>
    </row>
    <row r="8" spans="1:17" ht="17.149999999999999" customHeight="1" x14ac:dyDescent="0.2">
      <c r="A8" s="83" t="s">
        <v>582</v>
      </c>
      <c r="B8" s="17">
        <v>3500</v>
      </c>
      <c r="C8" s="84"/>
      <c r="D8" s="86" t="s">
        <v>633</v>
      </c>
      <c r="E8" s="17">
        <v>3250</v>
      </c>
      <c r="F8" s="89"/>
      <c r="G8" s="93" t="s">
        <v>178</v>
      </c>
      <c r="H8" s="17" t="s">
        <v>164</v>
      </c>
      <c r="I8" s="89"/>
      <c r="J8" s="93" t="s">
        <v>178</v>
      </c>
      <c r="K8" s="17" t="s">
        <v>164</v>
      </c>
      <c r="L8" s="84"/>
      <c r="M8" s="95"/>
      <c r="N8" s="17"/>
      <c r="O8" s="84"/>
    </row>
    <row r="9" spans="1:17" ht="17.149999999999999" customHeight="1" x14ac:dyDescent="0.2">
      <c r="A9" s="83"/>
      <c r="B9" s="17"/>
      <c r="C9" s="89"/>
      <c r="D9" s="86" t="s">
        <v>452</v>
      </c>
      <c r="E9" s="17" t="s">
        <v>453</v>
      </c>
      <c r="F9" s="89"/>
      <c r="G9" s="93"/>
      <c r="H9" s="17"/>
      <c r="I9" s="89"/>
      <c r="J9" s="86"/>
      <c r="K9" s="17"/>
      <c r="L9" s="84"/>
      <c r="M9" s="95"/>
      <c r="N9" s="17"/>
      <c r="O9" s="84"/>
    </row>
    <row r="10" spans="1:17" ht="17.149999999999999" customHeight="1" x14ac:dyDescent="0.2">
      <c r="A10" s="33"/>
      <c r="B10" s="34"/>
      <c r="C10" s="90"/>
      <c r="D10" s="41"/>
      <c r="E10" s="34"/>
      <c r="F10" s="90"/>
      <c r="G10" s="77"/>
      <c r="H10" s="34"/>
      <c r="I10" s="94"/>
      <c r="J10" s="41"/>
      <c r="K10" s="34"/>
      <c r="L10" s="94"/>
      <c r="M10" s="40"/>
      <c r="N10" s="34"/>
      <c r="O10" s="39"/>
    </row>
    <row r="11" spans="1:17" s="2" customFormat="1" ht="20.149999999999999" customHeight="1" x14ac:dyDescent="0.2">
      <c r="A11" s="107" t="s">
        <v>37</v>
      </c>
      <c r="B11" s="59">
        <f>SUM(B7:B10)</f>
        <v>5350</v>
      </c>
      <c r="C11" s="91">
        <f>SUM(C7:C10)</f>
        <v>0</v>
      </c>
      <c r="D11" s="148" t="s">
        <v>37</v>
      </c>
      <c r="E11" s="59">
        <f>SUM(E7:E10)</f>
        <v>4950</v>
      </c>
      <c r="F11" s="91">
        <f>SUM(F7:F10)</f>
        <v>0</v>
      </c>
      <c r="G11" s="148" t="s">
        <v>37</v>
      </c>
      <c r="H11" s="59">
        <f>SUM(H7:H10)</f>
        <v>0</v>
      </c>
      <c r="I11" s="91">
        <f>SUM(I7:I10)</f>
        <v>0</v>
      </c>
      <c r="J11" s="148" t="s">
        <v>37</v>
      </c>
      <c r="K11" s="59">
        <f>SUM(K7:K10)</f>
        <v>0</v>
      </c>
      <c r="L11" s="91">
        <f>SUM(L7:L10)</f>
        <v>0</v>
      </c>
      <c r="M11" s="148" t="s">
        <v>37</v>
      </c>
      <c r="N11" s="59">
        <f>SUM(N7:N10)</f>
        <v>800</v>
      </c>
      <c r="O11" s="60">
        <f>SUM(O7:O10)</f>
        <v>0</v>
      </c>
      <c r="Q11"/>
    </row>
    <row r="12" spans="1:17" s="2" customFormat="1" ht="20.149999999999999" customHeight="1" x14ac:dyDescent="0.2">
      <c r="A12"/>
      <c r="B12" s="10"/>
      <c r="C12" s="10"/>
      <c r="D12"/>
      <c r="E12" s="10"/>
      <c r="F12" s="10"/>
      <c r="G12"/>
      <c r="H12" s="10"/>
      <c r="I12" s="10"/>
      <c r="J12"/>
      <c r="K12" s="10"/>
      <c r="L12" s="10"/>
      <c r="M12"/>
      <c r="N12" s="10"/>
      <c r="O12" s="10"/>
      <c r="Q12"/>
    </row>
    <row r="13" spans="1:17" s="2" customFormat="1" ht="20.149999999999999" customHeight="1" x14ac:dyDescent="0.2">
      <c r="A13" s="42" t="s">
        <v>211</v>
      </c>
      <c r="B13" s="43">
        <f>B30+E30+H30+K30+N30</f>
        <v>13450</v>
      </c>
      <c r="C13" s="6" t="s">
        <v>82</v>
      </c>
      <c r="D13" s="5">
        <f>C30+F30+I30+L30+O30</f>
        <v>0</v>
      </c>
      <c r="E13" t="s">
        <v>81</v>
      </c>
      <c r="F13" s="8"/>
      <c r="G13" s="9"/>
      <c r="H13" s="10"/>
      <c r="I13" s="10"/>
      <c r="J13" s="11"/>
      <c r="K13" s="10"/>
      <c r="L13" s="10"/>
      <c r="M13"/>
      <c r="N13" s="10"/>
      <c r="O13" s="10"/>
      <c r="Q13"/>
    </row>
    <row r="14" spans="1:17" ht="14.15" customHeight="1" x14ac:dyDescent="0.2">
      <c r="A14" s="52" t="s">
        <v>14</v>
      </c>
      <c r="B14" s="53" t="s">
        <v>15</v>
      </c>
      <c r="C14" s="87" t="s">
        <v>7</v>
      </c>
      <c r="D14" s="55" t="s">
        <v>14</v>
      </c>
      <c r="E14" s="53" t="s">
        <v>15</v>
      </c>
      <c r="F14" s="87" t="s">
        <v>7</v>
      </c>
      <c r="G14" s="55" t="s">
        <v>14</v>
      </c>
      <c r="H14" s="53" t="s">
        <v>15</v>
      </c>
      <c r="I14" s="87" t="s">
        <v>7</v>
      </c>
      <c r="J14" s="55" t="s">
        <v>14</v>
      </c>
      <c r="K14" s="53" t="s">
        <v>15</v>
      </c>
      <c r="L14" s="87" t="s">
        <v>7</v>
      </c>
      <c r="M14" s="55" t="s">
        <v>14</v>
      </c>
      <c r="N14" s="53" t="s">
        <v>15</v>
      </c>
      <c r="O14" s="57" t="s">
        <v>7</v>
      </c>
    </row>
    <row r="15" spans="1:17" ht="17.149999999999999" customHeight="1" x14ac:dyDescent="0.2">
      <c r="A15" s="45" t="s">
        <v>212</v>
      </c>
      <c r="B15" s="46">
        <v>600</v>
      </c>
      <c r="C15" s="84"/>
      <c r="D15" s="86" t="s">
        <v>583</v>
      </c>
      <c r="E15" s="17">
        <v>1800</v>
      </c>
      <c r="F15" s="88"/>
      <c r="G15" s="92" t="s">
        <v>225</v>
      </c>
      <c r="H15" s="46" t="s">
        <v>164</v>
      </c>
      <c r="I15" s="88"/>
      <c r="J15" s="92" t="s">
        <v>225</v>
      </c>
      <c r="K15" s="46" t="s">
        <v>164</v>
      </c>
      <c r="L15" s="96"/>
      <c r="M15" s="95" t="s">
        <v>222</v>
      </c>
      <c r="N15" s="17">
        <v>150</v>
      </c>
      <c r="O15" s="49"/>
    </row>
    <row r="16" spans="1:17" ht="17.149999999999999" customHeight="1" x14ac:dyDescent="0.2">
      <c r="A16" s="83" t="s">
        <v>213</v>
      </c>
      <c r="B16" s="17">
        <v>1100</v>
      </c>
      <c r="C16" s="84"/>
      <c r="D16" s="86" t="s">
        <v>414</v>
      </c>
      <c r="E16" s="17">
        <v>1150</v>
      </c>
      <c r="F16" s="89"/>
      <c r="G16" s="93" t="s">
        <v>226</v>
      </c>
      <c r="H16" s="17" t="s">
        <v>164</v>
      </c>
      <c r="I16" s="89"/>
      <c r="J16" s="93" t="s">
        <v>226</v>
      </c>
      <c r="K16" s="17" t="s">
        <v>164</v>
      </c>
      <c r="L16" s="84"/>
      <c r="M16" s="85" t="s">
        <v>229</v>
      </c>
      <c r="N16" s="46" t="s">
        <v>176</v>
      </c>
      <c r="O16" s="84"/>
    </row>
    <row r="17" spans="1:17" ht="17.149999999999999" customHeight="1" x14ac:dyDescent="0.2">
      <c r="A17" s="83" t="s">
        <v>228</v>
      </c>
      <c r="B17" s="17" t="s">
        <v>56</v>
      </c>
      <c r="C17" s="84"/>
      <c r="D17" s="86" t="s">
        <v>692</v>
      </c>
      <c r="E17" s="17">
        <v>2600</v>
      </c>
      <c r="F17" s="89"/>
      <c r="G17" s="93" t="s">
        <v>227</v>
      </c>
      <c r="H17" s="17" t="s">
        <v>56</v>
      </c>
      <c r="I17" s="89"/>
      <c r="J17" s="93" t="s">
        <v>230</v>
      </c>
      <c r="K17" s="17" t="s">
        <v>56</v>
      </c>
      <c r="L17" s="84"/>
      <c r="M17" s="95" t="s">
        <v>228</v>
      </c>
      <c r="N17" s="17" t="s">
        <v>176</v>
      </c>
      <c r="O17" s="84"/>
    </row>
    <row r="18" spans="1:17" ht="17.149999999999999" customHeight="1" x14ac:dyDescent="0.2">
      <c r="A18" s="83" t="s">
        <v>227</v>
      </c>
      <c r="B18" s="17" t="s">
        <v>56</v>
      </c>
      <c r="C18" s="84"/>
      <c r="D18" s="86" t="s">
        <v>677</v>
      </c>
      <c r="E18" s="17">
        <v>700</v>
      </c>
      <c r="F18" s="89"/>
      <c r="G18" s="93" t="s">
        <v>228</v>
      </c>
      <c r="H18" s="17" t="s">
        <v>56</v>
      </c>
      <c r="I18" s="89"/>
      <c r="J18" s="93" t="s">
        <v>228</v>
      </c>
      <c r="K18" s="17" t="s">
        <v>56</v>
      </c>
      <c r="L18" s="84"/>
      <c r="M18" s="93" t="s">
        <v>226</v>
      </c>
      <c r="N18" s="17" t="s">
        <v>56</v>
      </c>
      <c r="O18" s="84"/>
    </row>
    <row r="19" spans="1:17" ht="17.149999999999999" customHeight="1" x14ac:dyDescent="0.2">
      <c r="A19" s="83" t="s">
        <v>214</v>
      </c>
      <c r="B19" s="17">
        <v>400</v>
      </c>
      <c r="C19" s="84"/>
      <c r="D19" s="86" t="s">
        <v>693</v>
      </c>
      <c r="E19" s="17">
        <v>2050</v>
      </c>
      <c r="F19" s="89"/>
      <c r="G19" s="93" t="s">
        <v>220</v>
      </c>
      <c r="H19" s="17" t="s">
        <v>55</v>
      </c>
      <c r="I19" s="89"/>
      <c r="J19" s="93" t="s">
        <v>220</v>
      </c>
      <c r="K19" s="17" t="s">
        <v>55</v>
      </c>
      <c r="L19" s="84"/>
      <c r="M19" s="93"/>
      <c r="N19" s="17"/>
      <c r="O19" s="84"/>
    </row>
    <row r="20" spans="1:17" ht="17.149999999999999" customHeight="1" x14ac:dyDescent="0.2">
      <c r="A20" s="83" t="s">
        <v>216</v>
      </c>
      <c r="B20" s="17">
        <v>200</v>
      </c>
      <c r="C20" s="84"/>
      <c r="D20" s="86" t="s">
        <v>220</v>
      </c>
      <c r="E20" s="17" t="s">
        <v>390</v>
      </c>
      <c r="F20" s="89"/>
      <c r="G20" s="93" t="s">
        <v>215</v>
      </c>
      <c r="H20" s="17" t="s">
        <v>55</v>
      </c>
      <c r="I20" s="89"/>
      <c r="J20" s="93" t="s">
        <v>215</v>
      </c>
      <c r="K20" s="17" t="s">
        <v>55</v>
      </c>
      <c r="L20" s="84"/>
      <c r="M20" s="93"/>
      <c r="N20" s="17"/>
      <c r="O20" s="84"/>
    </row>
    <row r="21" spans="1:17" ht="17.149999999999999" customHeight="1" x14ac:dyDescent="0.2">
      <c r="A21" s="83" t="s">
        <v>218</v>
      </c>
      <c r="B21" s="17">
        <v>500</v>
      </c>
      <c r="C21" s="84"/>
      <c r="D21" s="86" t="s">
        <v>215</v>
      </c>
      <c r="E21" s="17" t="s">
        <v>390</v>
      </c>
      <c r="F21" s="89"/>
      <c r="G21" s="93" t="s">
        <v>217</v>
      </c>
      <c r="H21" s="17" t="s">
        <v>55</v>
      </c>
      <c r="I21" s="89"/>
      <c r="J21" s="93" t="s">
        <v>217</v>
      </c>
      <c r="K21" s="17" t="s">
        <v>55</v>
      </c>
      <c r="L21" s="84"/>
      <c r="M21" s="95"/>
      <c r="N21" s="17"/>
      <c r="O21" s="84"/>
    </row>
    <row r="22" spans="1:17" ht="17.149999999999999" customHeight="1" x14ac:dyDescent="0.2">
      <c r="A22" s="83" t="s">
        <v>415</v>
      </c>
      <c r="B22" s="17">
        <v>700</v>
      </c>
      <c r="C22" s="84"/>
      <c r="D22" s="86" t="s">
        <v>217</v>
      </c>
      <c r="E22" s="17" t="s">
        <v>390</v>
      </c>
      <c r="F22" s="89"/>
      <c r="G22" s="93" t="s">
        <v>221</v>
      </c>
      <c r="H22" s="17" t="s">
        <v>55</v>
      </c>
      <c r="I22" s="89"/>
      <c r="J22" s="93" t="s">
        <v>221</v>
      </c>
      <c r="K22" s="17" t="s">
        <v>55</v>
      </c>
      <c r="L22" s="84"/>
      <c r="M22" s="95"/>
      <c r="N22" s="17"/>
      <c r="O22" s="84"/>
    </row>
    <row r="23" spans="1:17" ht="17.149999999999999" customHeight="1" x14ac:dyDescent="0.2">
      <c r="A23" s="83" t="s">
        <v>501</v>
      </c>
      <c r="B23" s="17">
        <v>850</v>
      </c>
      <c r="C23" s="84"/>
      <c r="D23" s="86" t="s">
        <v>221</v>
      </c>
      <c r="E23" s="17" t="s">
        <v>390</v>
      </c>
      <c r="F23" s="89"/>
      <c r="G23" s="93" t="s">
        <v>222</v>
      </c>
      <c r="H23" s="17" t="s">
        <v>55</v>
      </c>
      <c r="I23" s="89"/>
      <c r="J23" s="93" t="s">
        <v>222</v>
      </c>
      <c r="K23" s="17" t="s">
        <v>55</v>
      </c>
      <c r="L23" s="84"/>
      <c r="M23" s="95"/>
      <c r="N23" s="17"/>
      <c r="O23" s="84"/>
    </row>
    <row r="24" spans="1:17" ht="17.149999999999999" customHeight="1" x14ac:dyDescent="0.2">
      <c r="A24" s="83" t="s">
        <v>705</v>
      </c>
      <c r="B24" s="17">
        <v>300</v>
      </c>
      <c r="C24" s="84"/>
      <c r="D24" s="86" t="s">
        <v>222</v>
      </c>
      <c r="E24" s="17" t="s">
        <v>390</v>
      </c>
      <c r="F24" s="89"/>
      <c r="G24" s="93" t="s">
        <v>223</v>
      </c>
      <c r="H24" s="17" t="s">
        <v>55</v>
      </c>
      <c r="I24" s="89"/>
      <c r="J24" s="93" t="s">
        <v>223</v>
      </c>
      <c r="K24" s="17" t="s">
        <v>55</v>
      </c>
      <c r="L24" s="84"/>
      <c r="M24" s="95"/>
      <c r="N24" s="17"/>
      <c r="O24" s="84"/>
    </row>
    <row r="25" spans="1:17" ht="17.149999999999999" customHeight="1" x14ac:dyDescent="0.2">
      <c r="A25" s="83" t="s">
        <v>219</v>
      </c>
      <c r="B25" s="17">
        <v>350</v>
      </c>
      <c r="C25" s="84"/>
      <c r="D25" s="86" t="s">
        <v>223</v>
      </c>
      <c r="E25" s="17" t="s">
        <v>390</v>
      </c>
      <c r="F25" s="89"/>
      <c r="G25" s="93" t="s">
        <v>224</v>
      </c>
      <c r="H25" s="17" t="s">
        <v>55</v>
      </c>
      <c r="I25" s="89"/>
      <c r="J25" s="93" t="s">
        <v>224</v>
      </c>
      <c r="K25" s="17" t="s">
        <v>55</v>
      </c>
      <c r="L25" s="84"/>
      <c r="M25" s="95"/>
      <c r="N25" s="17"/>
      <c r="O25" s="84"/>
    </row>
    <row r="26" spans="1:17" ht="17.149999999999999" customHeight="1" x14ac:dyDescent="0.2">
      <c r="A26" s="83" t="s">
        <v>226</v>
      </c>
      <c r="B26" s="17" t="s">
        <v>56</v>
      </c>
      <c r="C26" s="84"/>
      <c r="D26" s="86" t="s">
        <v>224</v>
      </c>
      <c r="E26" s="17" t="s">
        <v>390</v>
      </c>
      <c r="F26" s="89"/>
      <c r="G26" s="93" t="s">
        <v>226</v>
      </c>
      <c r="H26" s="17" t="s">
        <v>56</v>
      </c>
      <c r="I26" s="89"/>
      <c r="J26" s="93" t="s">
        <v>226</v>
      </c>
      <c r="K26" s="17" t="s">
        <v>56</v>
      </c>
      <c r="L26" s="84"/>
      <c r="M26" s="95"/>
      <c r="N26" s="17"/>
      <c r="O26" s="84"/>
    </row>
    <row r="27" spans="1:17" ht="17.149999999999999" customHeight="1" x14ac:dyDescent="0.2">
      <c r="A27" s="286" t="s">
        <v>229</v>
      </c>
      <c r="B27" s="17" t="s">
        <v>56</v>
      </c>
      <c r="C27" s="84"/>
      <c r="D27" s="86"/>
      <c r="F27" s="89"/>
      <c r="G27" s="83" t="s">
        <v>229</v>
      </c>
      <c r="H27" s="17" t="s">
        <v>56</v>
      </c>
      <c r="I27" s="89"/>
      <c r="J27" s="83" t="s">
        <v>229</v>
      </c>
      <c r="K27" s="17" t="s">
        <v>56</v>
      </c>
      <c r="L27" s="84"/>
      <c r="M27" s="95"/>
      <c r="N27" s="17"/>
      <c r="O27" s="84"/>
    </row>
    <row r="28" spans="1:17" ht="17.149999999999999" customHeight="1" x14ac:dyDescent="0.2">
      <c r="A28" s="286"/>
      <c r="B28" s="17"/>
      <c r="C28" s="84"/>
      <c r="D28" s="86"/>
      <c r="E28" s="17"/>
      <c r="F28" s="89"/>
      <c r="G28" s="83"/>
      <c r="I28" s="89"/>
      <c r="J28" s="83"/>
      <c r="K28" s="17"/>
      <c r="L28" s="84"/>
      <c r="M28" s="95"/>
      <c r="N28" s="17"/>
      <c r="O28" s="84"/>
    </row>
    <row r="29" spans="1:17" ht="17.149999999999999" customHeight="1" x14ac:dyDescent="0.2">
      <c r="A29" s="139"/>
      <c r="B29" s="17"/>
      <c r="C29" s="149"/>
      <c r="D29" s="86"/>
      <c r="E29" s="17"/>
      <c r="F29" s="89"/>
      <c r="G29" s="83"/>
      <c r="H29" s="17"/>
      <c r="I29" s="89"/>
      <c r="J29" s="83"/>
      <c r="K29" s="17"/>
      <c r="L29" s="84"/>
      <c r="M29" s="95"/>
      <c r="N29" s="17"/>
      <c r="O29" s="84"/>
    </row>
    <row r="30" spans="1:17" s="2" customFormat="1" ht="20.149999999999999" customHeight="1" x14ac:dyDescent="0.2">
      <c r="A30" s="107" t="s">
        <v>37</v>
      </c>
      <c r="B30" s="59">
        <f>SUM(B15:B29)</f>
        <v>5000</v>
      </c>
      <c r="C30" s="91">
        <f>SUM(C15:C29)</f>
        <v>0</v>
      </c>
      <c r="D30" s="148" t="s">
        <v>37</v>
      </c>
      <c r="E30" s="59">
        <f>SUM(E15:E29)</f>
        <v>8300</v>
      </c>
      <c r="F30" s="91">
        <f>SUM(F15:F29)</f>
        <v>0</v>
      </c>
      <c r="G30" s="148" t="s">
        <v>37</v>
      </c>
      <c r="H30" s="59">
        <f>SUM(H15:H29)</f>
        <v>0</v>
      </c>
      <c r="I30" s="91">
        <f>SUM(I15:I29)</f>
        <v>0</v>
      </c>
      <c r="J30" s="148" t="s">
        <v>37</v>
      </c>
      <c r="K30" s="59">
        <f>SUM(K15:K29)</f>
        <v>0</v>
      </c>
      <c r="L30" s="91">
        <f>SUM(L15:L29)</f>
        <v>0</v>
      </c>
      <c r="M30" s="148" t="s">
        <v>37</v>
      </c>
      <c r="N30" s="59">
        <f>SUM(N15:N29)</f>
        <v>150</v>
      </c>
      <c r="O30" s="60">
        <f>SUM(O15:O29)</f>
        <v>0</v>
      </c>
      <c r="Q30"/>
    </row>
    <row r="31" spans="1:17" s="2" customFormat="1" ht="20.149999999999999" customHeight="1" x14ac:dyDescent="0.2">
      <c r="A31"/>
      <c r="B31" s="10"/>
      <c r="C31" s="10"/>
      <c r="D31"/>
      <c r="E31" s="10"/>
      <c r="F31" s="10"/>
      <c r="G31"/>
      <c r="H31" s="10"/>
      <c r="I31" s="10"/>
      <c r="J31"/>
      <c r="K31" s="10"/>
      <c r="L31" s="10"/>
      <c r="M31"/>
      <c r="N31" s="10"/>
      <c r="O31" s="10"/>
      <c r="Q31"/>
    </row>
    <row r="32" spans="1:17" s="2" customFormat="1" ht="20.149999999999999" customHeight="1" x14ac:dyDescent="0.2">
      <c r="A32" s="42" t="s">
        <v>195</v>
      </c>
      <c r="B32" s="43">
        <f>B41+E41+H41+K41+N41</f>
        <v>10050</v>
      </c>
      <c r="C32" s="6" t="s">
        <v>82</v>
      </c>
      <c r="D32" s="5">
        <f>C41+F41+I41+L41+O41</f>
        <v>0</v>
      </c>
      <c r="E32" t="s">
        <v>81</v>
      </c>
      <c r="F32" s="8"/>
      <c r="G32" s="9"/>
      <c r="H32" s="10"/>
      <c r="I32" s="10"/>
      <c r="J32" s="11"/>
      <c r="K32" s="10"/>
      <c r="L32" s="10"/>
      <c r="M32"/>
      <c r="N32" s="10"/>
      <c r="O32" s="10"/>
      <c r="Q32"/>
    </row>
    <row r="33" spans="1:17" ht="14.15" customHeight="1" x14ac:dyDescent="0.2">
      <c r="A33" s="52" t="s">
        <v>14</v>
      </c>
      <c r="B33" s="53" t="s">
        <v>15</v>
      </c>
      <c r="C33" s="54" t="s">
        <v>7</v>
      </c>
      <c r="D33" s="56" t="s">
        <v>14</v>
      </c>
      <c r="E33" s="53" t="s">
        <v>15</v>
      </c>
      <c r="F33" s="57" t="s">
        <v>7</v>
      </c>
      <c r="G33" s="55" t="s">
        <v>14</v>
      </c>
      <c r="H33" s="53" t="s">
        <v>15</v>
      </c>
      <c r="I33" s="54" t="s">
        <v>7</v>
      </c>
      <c r="J33" s="56" t="s">
        <v>14</v>
      </c>
      <c r="K33" s="53" t="s">
        <v>15</v>
      </c>
      <c r="L33" s="57" t="s">
        <v>7</v>
      </c>
      <c r="M33" s="56" t="s">
        <v>14</v>
      </c>
      <c r="N33" s="53" t="s">
        <v>15</v>
      </c>
      <c r="O33" s="57" t="s">
        <v>7</v>
      </c>
      <c r="P33" s="3"/>
      <c r="Q33" s="1"/>
    </row>
    <row r="34" spans="1:17" s="2" customFormat="1" ht="17.149999999999999" customHeight="1" x14ac:dyDescent="0.2">
      <c r="A34" s="13" t="s">
        <v>196</v>
      </c>
      <c r="B34" s="17">
        <v>1350</v>
      </c>
      <c r="C34" s="17"/>
      <c r="D34" s="13" t="s">
        <v>416</v>
      </c>
      <c r="E34" s="17">
        <v>2150</v>
      </c>
      <c r="F34" s="14"/>
      <c r="G34" s="23" t="s">
        <v>205</v>
      </c>
      <c r="H34" s="17" t="s">
        <v>55</v>
      </c>
      <c r="I34" s="15"/>
      <c r="J34" s="13" t="s">
        <v>206</v>
      </c>
      <c r="K34" s="17" t="s">
        <v>56</v>
      </c>
      <c r="L34" s="27"/>
      <c r="M34" s="13" t="s">
        <v>206</v>
      </c>
      <c r="N34" s="17">
        <v>100</v>
      </c>
      <c r="O34" s="27"/>
      <c r="Q34"/>
    </row>
    <row r="35" spans="1:17" s="2" customFormat="1" ht="17.149999999999999" customHeight="1" x14ac:dyDescent="0.2">
      <c r="A35" s="13" t="s">
        <v>509</v>
      </c>
      <c r="B35" s="17" t="s">
        <v>56</v>
      </c>
      <c r="C35" s="17"/>
      <c r="D35" s="13" t="s">
        <v>634</v>
      </c>
      <c r="E35" s="17">
        <v>1350</v>
      </c>
      <c r="F35" s="14"/>
      <c r="G35" s="13" t="s">
        <v>509</v>
      </c>
      <c r="H35" s="17" t="s">
        <v>56</v>
      </c>
      <c r="I35" s="15"/>
      <c r="J35" s="13" t="s">
        <v>207</v>
      </c>
      <c r="K35" s="17" t="s">
        <v>56</v>
      </c>
      <c r="L35" s="27"/>
      <c r="M35" s="13" t="s">
        <v>204</v>
      </c>
      <c r="N35" s="17" t="s">
        <v>73</v>
      </c>
      <c r="O35" s="27"/>
      <c r="Q35"/>
    </row>
    <row r="36" spans="1:17" s="2" customFormat="1" ht="17.149999999999999" customHeight="1" x14ac:dyDescent="0.2">
      <c r="A36" s="13" t="s">
        <v>197</v>
      </c>
      <c r="B36" s="17" t="s">
        <v>399</v>
      </c>
      <c r="C36" s="16"/>
      <c r="D36" s="13" t="s">
        <v>687</v>
      </c>
      <c r="E36" s="17">
        <v>2250</v>
      </c>
      <c r="F36" s="14"/>
      <c r="G36" s="23" t="s">
        <v>197</v>
      </c>
      <c r="H36" s="17" t="s">
        <v>392</v>
      </c>
      <c r="I36" s="15"/>
      <c r="J36" s="13" t="s">
        <v>197</v>
      </c>
      <c r="K36" s="17" t="s">
        <v>56</v>
      </c>
      <c r="L36" s="27"/>
      <c r="M36" s="13"/>
      <c r="N36" s="17"/>
      <c r="O36" s="27"/>
      <c r="Q36"/>
    </row>
    <row r="37" spans="1:17" s="2" customFormat="1" ht="17.149999999999999" customHeight="1" x14ac:dyDescent="0.2">
      <c r="A37" s="13" t="s">
        <v>198</v>
      </c>
      <c r="B37" s="17">
        <v>450</v>
      </c>
      <c r="C37" s="17"/>
      <c r="D37" s="13" t="s">
        <v>201</v>
      </c>
      <c r="E37" s="17" t="s">
        <v>55</v>
      </c>
      <c r="F37" s="14"/>
      <c r="G37" s="23" t="s">
        <v>201</v>
      </c>
      <c r="H37" s="17" t="s">
        <v>55</v>
      </c>
      <c r="I37" s="15"/>
      <c r="J37" s="13" t="s">
        <v>201</v>
      </c>
      <c r="K37" s="17" t="s">
        <v>55</v>
      </c>
      <c r="L37" s="27"/>
      <c r="M37" s="13"/>
      <c r="N37" s="17"/>
      <c r="O37" s="27"/>
      <c r="Q37"/>
    </row>
    <row r="38" spans="1:17" s="2" customFormat="1" ht="17.149999999999999" customHeight="1" x14ac:dyDescent="0.2">
      <c r="A38" s="13" t="s">
        <v>417</v>
      </c>
      <c r="B38" s="17">
        <v>900</v>
      </c>
      <c r="C38" s="17"/>
      <c r="D38" s="13" t="s">
        <v>202</v>
      </c>
      <c r="E38" s="17" t="s">
        <v>55</v>
      </c>
      <c r="F38" s="14"/>
      <c r="G38" s="23" t="s">
        <v>202</v>
      </c>
      <c r="H38" s="17" t="s">
        <v>55</v>
      </c>
      <c r="I38" s="15"/>
      <c r="J38" s="13" t="s">
        <v>202</v>
      </c>
      <c r="K38" s="17" t="s">
        <v>55</v>
      </c>
      <c r="L38" s="27"/>
      <c r="M38" s="13"/>
      <c r="N38" s="17"/>
      <c r="O38" s="27"/>
      <c r="Q38"/>
    </row>
    <row r="39" spans="1:17" s="2" customFormat="1" ht="17.149999999999999" customHeight="1" x14ac:dyDescent="0.2">
      <c r="A39" s="13" t="s">
        <v>199</v>
      </c>
      <c r="B39" s="17">
        <v>950</v>
      </c>
      <c r="C39" s="17"/>
      <c r="D39" s="13" t="s">
        <v>203</v>
      </c>
      <c r="E39" s="17" t="s">
        <v>55</v>
      </c>
      <c r="F39" s="14"/>
      <c r="G39" s="23" t="s">
        <v>203</v>
      </c>
      <c r="H39" s="17" t="s">
        <v>55</v>
      </c>
      <c r="I39" s="15"/>
      <c r="J39" s="13" t="s">
        <v>203</v>
      </c>
      <c r="K39" s="17" t="s">
        <v>55</v>
      </c>
      <c r="L39" s="27"/>
      <c r="M39" s="13"/>
      <c r="N39" s="17"/>
      <c r="O39" s="27"/>
      <c r="Q39"/>
    </row>
    <row r="40" spans="1:17" s="2" customFormat="1" ht="17.149999999999999" customHeight="1" x14ac:dyDescent="0.2">
      <c r="A40" s="13" t="s">
        <v>200</v>
      </c>
      <c r="B40" s="17">
        <v>550</v>
      </c>
      <c r="C40" s="17"/>
      <c r="D40" s="13" t="s">
        <v>204</v>
      </c>
      <c r="E40" s="97" t="s">
        <v>55</v>
      </c>
      <c r="F40" s="14"/>
      <c r="G40" s="23" t="s">
        <v>204</v>
      </c>
      <c r="H40" s="17" t="s">
        <v>55</v>
      </c>
      <c r="I40" s="15"/>
      <c r="J40" s="13" t="s">
        <v>204</v>
      </c>
      <c r="K40" s="17" t="s">
        <v>55</v>
      </c>
      <c r="L40" s="27"/>
      <c r="M40" s="13"/>
      <c r="N40" s="17"/>
      <c r="O40" s="27"/>
      <c r="Q40"/>
    </row>
    <row r="41" spans="1:17" s="2" customFormat="1" ht="20.149999999999999" customHeight="1" x14ac:dyDescent="0.2">
      <c r="A41" s="107" t="s">
        <v>37</v>
      </c>
      <c r="B41" s="59">
        <f>SUM(B34:B40)</f>
        <v>4200</v>
      </c>
      <c r="C41" s="91">
        <f>SUM(C34:C40)</f>
        <v>0</v>
      </c>
      <c r="D41" s="148" t="s">
        <v>37</v>
      </c>
      <c r="E41" s="59">
        <f>SUM(E34:E40)</f>
        <v>5750</v>
      </c>
      <c r="F41" s="91">
        <f>SUM(F34:F40)</f>
        <v>0</v>
      </c>
      <c r="G41" s="148" t="s">
        <v>37</v>
      </c>
      <c r="H41" s="59">
        <f>SUM(H34:H40)</f>
        <v>0</v>
      </c>
      <c r="I41" s="91">
        <f>SUM(I34:I40)</f>
        <v>0</v>
      </c>
      <c r="J41" s="148" t="s">
        <v>37</v>
      </c>
      <c r="K41" s="59">
        <f>SUM(K34:K40)</f>
        <v>0</v>
      </c>
      <c r="L41" s="91">
        <f>SUM(L34:L40)</f>
        <v>0</v>
      </c>
      <c r="M41" s="148" t="s">
        <v>37</v>
      </c>
      <c r="N41" s="59">
        <f>SUM(N34:N40)</f>
        <v>100</v>
      </c>
      <c r="O41" s="60">
        <f>SUM(O34:O40)</f>
        <v>0</v>
      </c>
      <c r="Q41"/>
    </row>
    <row r="42" spans="1:17" s="2" customFormat="1" ht="26" customHeight="1" x14ac:dyDescent="0.2">
      <c r="A42" s="328" t="s">
        <v>510</v>
      </c>
      <c r="B42" s="329"/>
      <c r="C42" s="329"/>
      <c r="D42" s="329"/>
      <c r="E42" s="329"/>
      <c r="F42" s="362" t="s">
        <v>208</v>
      </c>
      <c r="G42" s="362"/>
      <c r="H42" s="362"/>
      <c r="Q42"/>
    </row>
    <row r="43" spans="1:17" s="2" customFormat="1" x14ac:dyDescent="0.2">
      <c r="A43" s="1"/>
      <c r="E43" s="4"/>
      <c r="Q43"/>
    </row>
  </sheetData>
  <mergeCells count="17">
    <mergeCell ref="B2:D2"/>
    <mergeCell ref="H2:J2"/>
    <mergeCell ref="B1:D1"/>
    <mergeCell ref="E1:E2"/>
    <mergeCell ref="F1:G2"/>
    <mergeCell ref="H1:J1"/>
    <mergeCell ref="J5:L5"/>
    <mergeCell ref="L1:M1"/>
    <mergeCell ref="L2:M2"/>
    <mergeCell ref="M5:O5"/>
    <mergeCell ref="N1:O1"/>
    <mergeCell ref="N2:O2"/>
    <mergeCell ref="A42:E42"/>
    <mergeCell ref="F42:H42"/>
    <mergeCell ref="A5:C5"/>
    <mergeCell ref="D5:F5"/>
    <mergeCell ref="G5:I5"/>
  </mergeCells>
  <phoneticPr fontId="1"/>
  <pageMargins left="0.70866141732283472" right="0.31496062992125984" top="0.55118110236220474" bottom="0.35433070866141736" header="0.31496062992125984" footer="0.31496062992125984"/>
  <pageSetup paperSize="9" scale="74" orientation="landscape" r:id="rId1"/>
  <headerFooter>
    <oddFooter>&amp;C&amp;8 8
&amp;R&amp;8㈱岐阜折込センター　2023年6月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40"/>
  <sheetViews>
    <sheetView showZeros="0" topLeftCell="A7" zoomScale="75" zoomScaleNormal="75" workbookViewId="0">
      <selection activeCell="B36" sqref="B36"/>
    </sheetView>
  </sheetViews>
  <sheetFormatPr defaultRowHeight="13" x14ac:dyDescent="0.2"/>
  <cols>
    <col min="1" max="1" width="12.7265625" style="1" customWidth="1"/>
    <col min="2" max="3" width="10.7265625" style="2" customWidth="1"/>
    <col min="4" max="4" width="15.54296875" style="2" customWidth="1"/>
    <col min="5" max="6" width="10.7265625" style="2" customWidth="1"/>
    <col min="7" max="7" width="12.7265625" style="2" customWidth="1"/>
    <col min="8" max="9" width="10.7265625" style="2" customWidth="1"/>
    <col min="10" max="10" width="12.7265625" style="2" customWidth="1"/>
    <col min="11" max="12" width="10.7265625" style="2" customWidth="1"/>
    <col min="13" max="13" width="12.7265625" style="2" customWidth="1"/>
    <col min="14" max="15" width="10.7265625" style="2" customWidth="1"/>
    <col min="16" max="16" width="9" style="2"/>
  </cols>
  <sheetData>
    <row r="1" spans="1:17" ht="20.149999999999999" customHeight="1" x14ac:dyDescent="0.2">
      <c r="A1" s="63" t="s">
        <v>8</v>
      </c>
      <c r="B1" s="339">
        <f>表紙!C1</f>
        <v>0</v>
      </c>
      <c r="C1" s="339"/>
      <c r="D1" s="309"/>
      <c r="E1" s="352" t="s">
        <v>10</v>
      </c>
      <c r="F1" s="344">
        <f>表紙!F1</f>
        <v>0</v>
      </c>
      <c r="G1" s="345"/>
      <c r="H1" s="354" t="s">
        <v>11</v>
      </c>
      <c r="I1" s="355"/>
      <c r="J1" s="355"/>
      <c r="K1" s="7" t="s">
        <v>12</v>
      </c>
      <c r="L1" s="357" t="s">
        <v>13</v>
      </c>
      <c r="M1" s="356"/>
      <c r="N1" s="358" t="s">
        <v>54</v>
      </c>
      <c r="O1" s="359"/>
    </row>
    <row r="2" spans="1:17" ht="20.149999999999999" customHeight="1" x14ac:dyDescent="0.2">
      <c r="A2" s="82" t="s">
        <v>9</v>
      </c>
      <c r="B2" s="340">
        <f>表紙!C2</f>
        <v>0</v>
      </c>
      <c r="C2" s="340"/>
      <c r="D2" s="341"/>
      <c r="E2" s="353"/>
      <c r="F2" s="346"/>
      <c r="G2" s="347"/>
      <c r="H2" s="330" t="str">
        <f>表紙!J2</f>
        <v>年　　　月　　　日（　　　）</v>
      </c>
      <c r="I2" s="331"/>
      <c r="J2" s="332"/>
      <c r="K2" s="247">
        <f>表紙!K2</f>
        <v>0</v>
      </c>
      <c r="L2" s="318">
        <f>D4+D14+D29</f>
        <v>0</v>
      </c>
      <c r="M2" s="319"/>
      <c r="N2" s="310"/>
      <c r="O2" s="311"/>
    </row>
    <row r="3" spans="1:17" ht="20.149999999999999" customHeight="1" x14ac:dyDescent="0.2">
      <c r="A3" s="123"/>
      <c r="B3" s="124"/>
      <c r="C3" s="124"/>
      <c r="D3" s="124"/>
      <c r="E3" s="125"/>
      <c r="F3" s="126"/>
      <c r="G3" s="126"/>
      <c r="H3" s="127"/>
      <c r="I3" s="127"/>
      <c r="J3" s="127"/>
      <c r="K3"/>
      <c r="L3" s="128"/>
      <c r="M3" s="128"/>
      <c r="N3" s="1"/>
      <c r="O3" s="1"/>
    </row>
    <row r="4" spans="1:17" ht="20.149999999999999" customHeight="1" x14ac:dyDescent="0.2">
      <c r="A4" s="42" t="s">
        <v>245</v>
      </c>
      <c r="B4" s="43">
        <f>B12+E12++H12+K12+N12</f>
        <v>8600</v>
      </c>
      <c r="C4" s="6" t="s">
        <v>82</v>
      </c>
      <c r="D4" s="5">
        <f>C12+F12+I12+L12+O12</f>
        <v>0</v>
      </c>
      <c r="E4" t="s">
        <v>81</v>
      </c>
      <c r="F4"/>
      <c r="G4"/>
      <c r="H4"/>
      <c r="I4"/>
      <c r="J4"/>
      <c r="K4"/>
      <c r="L4"/>
      <c r="M4"/>
      <c r="N4"/>
      <c r="O4"/>
    </row>
    <row r="5" spans="1:17" ht="17.149999999999999" customHeight="1" x14ac:dyDescent="0.2">
      <c r="A5" s="360" t="s">
        <v>1</v>
      </c>
      <c r="B5" s="360"/>
      <c r="C5" s="360"/>
      <c r="D5" s="360" t="s">
        <v>2</v>
      </c>
      <c r="E5" s="360"/>
      <c r="F5" s="360"/>
      <c r="G5" s="360" t="s">
        <v>3</v>
      </c>
      <c r="H5" s="360"/>
      <c r="I5" s="360"/>
      <c r="J5" s="360" t="s">
        <v>4</v>
      </c>
      <c r="K5" s="360"/>
      <c r="L5" s="360"/>
      <c r="M5" s="360" t="s">
        <v>5</v>
      </c>
      <c r="N5" s="360"/>
      <c r="O5" s="360"/>
      <c r="P5"/>
    </row>
    <row r="6" spans="1:17" ht="14.15" customHeight="1" x14ac:dyDescent="0.2">
      <c r="A6" s="52" t="s">
        <v>14</v>
      </c>
      <c r="B6" s="53" t="s">
        <v>15</v>
      </c>
      <c r="C6" s="87" t="s">
        <v>7</v>
      </c>
      <c r="D6" s="56" t="s">
        <v>14</v>
      </c>
      <c r="E6" s="53" t="s">
        <v>15</v>
      </c>
      <c r="F6" s="57" t="s">
        <v>7</v>
      </c>
      <c r="G6" s="56" t="s">
        <v>14</v>
      </c>
      <c r="H6" s="53" t="s">
        <v>15</v>
      </c>
      <c r="I6" s="57" t="s">
        <v>7</v>
      </c>
      <c r="J6" s="56" t="s">
        <v>14</v>
      </c>
      <c r="K6" s="53" t="s">
        <v>15</v>
      </c>
      <c r="L6" s="57" t="s">
        <v>7</v>
      </c>
      <c r="M6" s="56" t="s">
        <v>14</v>
      </c>
      <c r="N6" s="53" t="s">
        <v>15</v>
      </c>
      <c r="O6" s="57" t="s">
        <v>7</v>
      </c>
      <c r="P6" s="3"/>
      <c r="Q6" s="1"/>
    </row>
    <row r="7" spans="1:17" ht="17.149999999999999" customHeight="1" x14ac:dyDescent="0.2">
      <c r="A7" s="13" t="s">
        <v>249</v>
      </c>
      <c r="B7" s="17" t="s">
        <v>56</v>
      </c>
      <c r="C7" s="89"/>
      <c r="D7" s="13" t="s">
        <v>694</v>
      </c>
      <c r="E7" s="17">
        <v>3550</v>
      </c>
      <c r="F7" s="14">
        <v>0</v>
      </c>
      <c r="G7" s="23" t="s">
        <v>249</v>
      </c>
      <c r="H7" s="17" t="s">
        <v>56</v>
      </c>
      <c r="I7" s="15"/>
      <c r="J7" s="13" t="s">
        <v>249</v>
      </c>
      <c r="K7" s="17" t="s">
        <v>56</v>
      </c>
      <c r="L7" s="27"/>
      <c r="M7" s="13" t="s">
        <v>249</v>
      </c>
      <c r="N7" s="17">
        <v>350</v>
      </c>
      <c r="O7" s="27"/>
    </row>
    <row r="8" spans="1:17" ht="17.149999999999999" customHeight="1" x14ac:dyDescent="0.2">
      <c r="A8" s="13" t="s">
        <v>246</v>
      </c>
      <c r="B8" s="17" t="s">
        <v>250</v>
      </c>
      <c r="C8" s="89"/>
      <c r="D8" s="13" t="s">
        <v>635</v>
      </c>
      <c r="E8" s="17">
        <v>2850</v>
      </c>
      <c r="F8" s="14">
        <v>0</v>
      </c>
      <c r="G8" s="23" t="s">
        <v>246</v>
      </c>
      <c r="H8" s="17" t="s">
        <v>250</v>
      </c>
      <c r="I8" s="15"/>
      <c r="J8" s="13" t="s">
        <v>246</v>
      </c>
      <c r="K8" s="17" t="s">
        <v>56</v>
      </c>
      <c r="L8" s="27"/>
      <c r="M8" s="13" t="s">
        <v>247</v>
      </c>
      <c r="N8" s="17">
        <v>150</v>
      </c>
      <c r="O8" s="27"/>
    </row>
    <row r="9" spans="1:17" ht="17.149999999999999" customHeight="1" x14ac:dyDescent="0.2">
      <c r="A9" s="13" t="s">
        <v>666</v>
      </c>
      <c r="B9" s="17">
        <v>900</v>
      </c>
      <c r="C9" s="89">
        <v>0</v>
      </c>
      <c r="D9" s="13" t="s">
        <v>247</v>
      </c>
      <c r="E9" s="17" t="s">
        <v>251</v>
      </c>
      <c r="F9" s="14"/>
      <c r="G9" s="23" t="s">
        <v>247</v>
      </c>
      <c r="H9" s="17" t="s">
        <v>164</v>
      </c>
      <c r="I9" s="15"/>
      <c r="J9" s="13" t="s">
        <v>247</v>
      </c>
      <c r="K9" s="17" t="s">
        <v>55</v>
      </c>
      <c r="L9" s="27"/>
      <c r="M9" s="13"/>
      <c r="N9" s="17"/>
      <c r="O9" s="27"/>
    </row>
    <row r="10" spans="1:17" ht="17.149999999999999" customHeight="1" x14ac:dyDescent="0.2">
      <c r="A10" s="13" t="s">
        <v>685</v>
      </c>
      <c r="B10" s="17">
        <v>800</v>
      </c>
      <c r="C10" s="89">
        <v>0</v>
      </c>
      <c r="D10" s="13" t="s">
        <v>248</v>
      </c>
      <c r="E10" s="34" t="s">
        <v>251</v>
      </c>
      <c r="F10" s="14"/>
      <c r="G10" s="23" t="s">
        <v>248</v>
      </c>
      <c r="H10" s="17" t="s">
        <v>164</v>
      </c>
      <c r="I10" s="15"/>
      <c r="J10" s="83" t="s">
        <v>248</v>
      </c>
      <c r="K10" s="17" t="s">
        <v>55</v>
      </c>
      <c r="L10" s="27"/>
      <c r="M10" s="13"/>
      <c r="N10" s="17"/>
      <c r="O10" s="27"/>
    </row>
    <row r="11" spans="1:17" ht="17.149999999999999" customHeight="1" x14ac:dyDescent="0.2">
      <c r="A11" s="22"/>
      <c r="B11" s="31"/>
      <c r="C11" s="253"/>
      <c r="D11" s="22"/>
      <c r="E11" s="97"/>
      <c r="F11" s="71"/>
      <c r="G11" s="9"/>
      <c r="H11" s="31"/>
      <c r="I11" s="10"/>
      <c r="J11" s="139"/>
      <c r="K11" s="17"/>
      <c r="L11" s="28"/>
      <c r="M11" s="22"/>
      <c r="N11" s="31"/>
      <c r="O11" s="28"/>
    </row>
    <row r="12" spans="1:17" s="2" customFormat="1" ht="20.149999999999999" customHeight="1" x14ac:dyDescent="0.2">
      <c r="A12" s="107" t="s">
        <v>37</v>
      </c>
      <c r="B12" s="59">
        <f>SUM(B7:B11)</f>
        <v>1700</v>
      </c>
      <c r="C12" s="60">
        <f>SUM(C7:C11)</f>
        <v>0</v>
      </c>
      <c r="D12" s="107" t="s">
        <v>37</v>
      </c>
      <c r="E12" s="59">
        <f>SUM(E7:E11)</f>
        <v>6400</v>
      </c>
      <c r="F12" s="60">
        <f>SUM(F7:F11)</f>
        <v>0</v>
      </c>
      <c r="G12" s="107" t="s">
        <v>37</v>
      </c>
      <c r="H12" s="59">
        <f>SUM(H7:H11)</f>
        <v>0</v>
      </c>
      <c r="I12" s="60">
        <f>SUM(I7:I11)</f>
        <v>0</v>
      </c>
      <c r="J12" s="107" t="s">
        <v>37</v>
      </c>
      <c r="K12" s="59">
        <f>SUM(K7:K11)</f>
        <v>0</v>
      </c>
      <c r="L12" s="60">
        <f>SUM(L7:L11)</f>
        <v>0</v>
      </c>
      <c r="M12" s="107" t="s">
        <v>37</v>
      </c>
      <c r="N12" s="59">
        <f>SUM(N7:N11)</f>
        <v>500</v>
      </c>
      <c r="O12" s="60">
        <f>SUM(O7:O11)</f>
        <v>0</v>
      </c>
      <c r="Q12"/>
    </row>
    <row r="13" spans="1:17" s="2" customFormat="1" ht="20.149999999999999" customHeight="1" x14ac:dyDescent="0.2">
      <c r="A13"/>
      <c r="B13" s="10"/>
      <c r="C13" s="10"/>
      <c r="D13"/>
      <c r="E13" s="10"/>
      <c r="F13" s="10"/>
      <c r="G13"/>
      <c r="H13" s="10"/>
      <c r="I13" s="10"/>
      <c r="J13"/>
      <c r="K13" s="10"/>
      <c r="L13" s="10"/>
      <c r="M13"/>
      <c r="N13" s="10"/>
      <c r="O13" s="10"/>
      <c r="Q13"/>
    </row>
    <row r="14" spans="1:17" s="2" customFormat="1" ht="20.149999999999999" customHeight="1" x14ac:dyDescent="0.2">
      <c r="A14" s="42" t="s">
        <v>252</v>
      </c>
      <c r="B14" s="43">
        <f>B27+E27+H27+K27+N27</f>
        <v>28500</v>
      </c>
      <c r="C14" s="6" t="s">
        <v>82</v>
      </c>
      <c r="D14" s="5">
        <f>C27+F27+I27+L27+O27</f>
        <v>0</v>
      </c>
      <c r="E14" t="s">
        <v>81</v>
      </c>
      <c r="F14" s="8"/>
      <c r="G14" s="9"/>
      <c r="H14" s="10"/>
      <c r="I14" s="10"/>
      <c r="J14" s="11"/>
      <c r="K14" s="10"/>
      <c r="L14" s="10"/>
      <c r="M14"/>
      <c r="N14" s="10"/>
      <c r="O14" s="10"/>
      <c r="Q14"/>
    </row>
    <row r="15" spans="1:17" ht="14.15" customHeight="1" x14ac:dyDescent="0.2">
      <c r="A15" s="52" t="s">
        <v>14</v>
      </c>
      <c r="B15" s="53" t="s">
        <v>15</v>
      </c>
      <c r="C15" s="87" t="s">
        <v>7</v>
      </c>
      <c r="D15" s="55" t="s">
        <v>14</v>
      </c>
      <c r="E15" s="53" t="s">
        <v>15</v>
      </c>
      <c r="F15" s="87" t="s">
        <v>7</v>
      </c>
      <c r="G15" s="55" t="s">
        <v>14</v>
      </c>
      <c r="H15" s="53" t="s">
        <v>15</v>
      </c>
      <c r="I15" s="87" t="s">
        <v>7</v>
      </c>
      <c r="J15" s="55" t="s">
        <v>14</v>
      </c>
      <c r="K15" s="53" t="s">
        <v>15</v>
      </c>
      <c r="L15" s="87" t="s">
        <v>7</v>
      </c>
      <c r="M15" s="55" t="s">
        <v>14</v>
      </c>
      <c r="N15" s="53" t="s">
        <v>15</v>
      </c>
      <c r="O15" s="57" t="s">
        <v>7</v>
      </c>
    </row>
    <row r="16" spans="1:17" ht="17.149999999999999" customHeight="1" x14ac:dyDescent="0.2">
      <c r="A16" s="45" t="s">
        <v>404</v>
      </c>
      <c r="B16" s="46">
        <v>2200</v>
      </c>
      <c r="C16" s="96"/>
      <c r="D16" s="85" t="s">
        <v>255</v>
      </c>
      <c r="E16" s="46">
        <v>1750</v>
      </c>
      <c r="F16" s="88"/>
      <c r="G16" s="92" t="s">
        <v>401</v>
      </c>
      <c r="H16" s="46" t="s">
        <v>164</v>
      </c>
      <c r="I16" s="88"/>
      <c r="J16" s="92" t="s">
        <v>260</v>
      </c>
      <c r="K16" s="46" t="s">
        <v>250</v>
      </c>
      <c r="L16" s="96"/>
      <c r="M16" s="85" t="s">
        <v>401</v>
      </c>
      <c r="N16" s="46">
        <v>1050</v>
      </c>
      <c r="O16" s="49"/>
    </row>
    <row r="17" spans="1:17" ht="17.149999999999999" customHeight="1" x14ac:dyDescent="0.2">
      <c r="A17" s="83" t="s">
        <v>695</v>
      </c>
      <c r="B17" s="17">
        <v>650</v>
      </c>
      <c r="C17" s="84"/>
      <c r="D17" s="86" t="s">
        <v>636</v>
      </c>
      <c r="E17" s="17">
        <v>1500</v>
      </c>
      <c r="F17" s="89"/>
      <c r="G17" s="93" t="s">
        <v>697</v>
      </c>
      <c r="H17" s="17" t="s">
        <v>55</v>
      </c>
      <c r="I17" s="89"/>
      <c r="J17" s="93" t="s">
        <v>261</v>
      </c>
      <c r="K17" s="17" t="s">
        <v>250</v>
      </c>
      <c r="L17" s="84"/>
      <c r="M17" s="86" t="s">
        <v>406</v>
      </c>
      <c r="N17" s="17">
        <v>400</v>
      </c>
      <c r="O17" s="84"/>
    </row>
    <row r="18" spans="1:17" ht="17.149999999999999" customHeight="1" x14ac:dyDescent="0.2">
      <c r="A18" s="83" t="s">
        <v>253</v>
      </c>
      <c r="B18" s="17">
        <v>350</v>
      </c>
      <c r="C18" s="84"/>
      <c r="D18" s="86" t="s">
        <v>637</v>
      </c>
      <c r="E18" s="17">
        <v>7250</v>
      </c>
      <c r="F18" s="89"/>
      <c r="G18" s="290" t="s">
        <v>259</v>
      </c>
      <c r="H18" s="17" t="s">
        <v>55</v>
      </c>
      <c r="I18" s="89"/>
      <c r="J18" s="93" t="s">
        <v>262</v>
      </c>
      <c r="K18" s="17" t="s">
        <v>250</v>
      </c>
      <c r="L18" s="84"/>
      <c r="M18" s="86" t="s">
        <v>254</v>
      </c>
      <c r="N18" s="120" t="s">
        <v>267</v>
      </c>
      <c r="O18" s="84"/>
    </row>
    <row r="19" spans="1:17" ht="17.149999999999999" customHeight="1" x14ac:dyDescent="0.2">
      <c r="A19" s="83" t="s">
        <v>696</v>
      </c>
      <c r="B19" s="17" t="s">
        <v>56</v>
      </c>
      <c r="C19" s="84"/>
      <c r="D19" s="86" t="s">
        <v>506</v>
      </c>
      <c r="E19" s="17">
        <v>1400</v>
      </c>
      <c r="F19" s="89"/>
      <c r="G19" s="93" t="s">
        <v>696</v>
      </c>
      <c r="H19" s="17" t="s">
        <v>143</v>
      </c>
      <c r="I19" s="89"/>
      <c r="J19" s="93" t="s">
        <v>671</v>
      </c>
      <c r="K19" s="17" t="s">
        <v>250</v>
      </c>
      <c r="L19" s="84"/>
      <c r="M19" s="95"/>
      <c r="N19" s="17"/>
      <c r="O19" s="84"/>
    </row>
    <row r="20" spans="1:17" ht="17.149999999999999" customHeight="1" x14ac:dyDescent="0.2">
      <c r="A20" s="83"/>
      <c r="B20" s="17"/>
      <c r="C20" s="89"/>
      <c r="D20" s="86" t="s">
        <v>638</v>
      </c>
      <c r="E20" s="17">
        <v>3300</v>
      </c>
      <c r="F20" s="89"/>
      <c r="G20" s="93"/>
      <c r="H20" s="17"/>
      <c r="I20" s="89"/>
      <c r="J20" s="93" t="s">
        <v>263</v>
      </c>
      <c r="K20" s="17" t="s">
        <v>250</v>
      </c>
      <c r="L20" s="84"/>
      <c r="M20" s="95"/>
      <c r="N20" s="17"/>
      <c r="O20" s="84"/>
    </row>
    <row r="21" spans="1:17" ht="17.149999999999999" customHeight="1" x14ac:dyDescent="0.2">
      <c r="A21" s="83"/>
      <c r="B21" s="17"/>
      <c r="C21" s="89"/>
      <c r="D21" s="86" t="s">
        <v>256</v>
      </c>
      <c r="E21" s="17">
        <v>950</v>
      </c>
      <c r="F21" s="89"/>
      <c r="G21" s="93"/>
      <c r="H21" s="17"/>
      <c r="I21" s="89"/>
      <c r="J21" s="93" t="s">
        <v>264</v>
      </c>
      <c r="K21" s="17" t="s">
        <v>250</v>
      </c>
      <c r="L21" s="84"/>
      <c r="M21" s="95"/>
      <c r="N21" s="17"/>
      <c r="O21" s="84"/>
    </row>
    <row r="22" spans="1:17" ht="17.149999999999999" customHeight="1" x14ac:dyDescent="0.2">
      <c r="A22" s="83"/>
      <c r="B22" s="17"/>
      <c r="C22" s="89"/>
      <c r="D22" s="86" t="s">
        <v>639</v>
      </c>
      <c r="E22" s="17">
        <v>2050</v>
      </c>
      <c r="F22" s="89"/>
      <c r="G22" s="93"/>
      <c r="H22" s="17"/>
      <c r="I22" s="89"/>
      <c r="J22" s="93" t="s">
        <v>258</v>
      </c>
      <c r="K22" s="17" t="s">
        <v>250</v>
      </c>
      <c r="L22" s="84"/>
      <c r="M22" s="95"/>
      <c r="N22" s="17"/>
      <c r="O22" s="84"/>
    </row>
    <row r="23" spans="1:17" ht="17.149999999999999" customHeight="1" x14ac:dyDescent="0.2">
      <c r="A23" s="83"/>
      <c r="B23" s="17"/>
      <c r="C23" s="89"/>
      <c r="D23" s="86" t="s">
        <v>257</v>
      </c>
      <c r="E23" s="17">
        <v>1450</v>
      </c>
      <c r="F23" s="89"/>
      <c r="G23" s="93"/>
      <c r="H23" s="17"/>
      <c r="I23" s="89"/>
      <c r="J23" s="93" t="s">
        <v>265</v>
      </c>
      <c r="K23" s="17" t="s">
        <v>250</v>
      </c>
      <c r="L23" s="84"/>
      <c r="M23" s="95"/>
      <c r="N23" s="17"/>
      <c r="O23" s="84"/>
    </row>
    <row r="24" spans="1:17" ht="17.149999999999999" customHeight="1" x14ac:dyDescent="0.2">
      <c r="A24" s="83"/>
      <c r="B24" s="17"/>
      <c r="C24" s="89"/>
      <c r="D24" s="86" t="s">
        <v>640</v>
      </c>
      <c r="E24" s="17">
        <v>1300</v>
      </c>
      <c r="F24" s="89"/>
      <c r="G24" s="93"/>
      <c r="H24" s="17"/>
      <c r="I24" s="89"/>
      <c r="J24" s="93" t="s">
        <v>266</v>
      </c>
      <c r="K24" s="17" t="s">
        <v>250</v>
      </c>
      <c r="L24" s="84"/>
      <c r="M24" s="95"/>
      <c r="N24" s="17"/>
      <c r="O24" s="84"/>
    </row>
    <row r="25" spans="1:17" ht="17.149999999999999" customHeight="1" x14ac:dyDescent="0.2">
      <c r="A25" s="83"/>
      <c r="B25" s="17"/>
      <c r="C25" s="89"/>
      <c r="D25" s="86" t="s">
        <v>641</v>
      </c>
      <c r="E25" s="17">
        <v>2900</v>
      </c>
      <c r="F25" s="89"/>
      <c r="G25" s="93"/>
      <c r="H25" s="17"/>
      <c r="I25" s="89"/>
      <c r="J25" s="93" t="s">
        <v>254</v>
      </c>
      <c r="K25" s="17" t="s">
        <v>250</v>
      </c>
      <c r="L25" s="84"/>
      <c r="M25" s="95"/>
      <c r="N25" s="17"/>
      <c r="O25" s="84"/>
    </row>
    <row r="26" spans="1:17" ht="17.149999999999999" customHeight="1" x14ac:dyDescent="0.2">
      <c r="A26" s="22"/>
      <c r="B26" s="31"/>
      <c r="C26" s="134"/>
      <c r="D26" s="11"/>
      <c r="E26" s="31"/>
      <c r="F26" s="134"/>
      <c r="G26" s="9"/>
      <c r="H26" s="31"/>
      <c r="I26" s="134"/>
      <c r="J26" s="9"/>
      <c r="K26" s="31"/>
      <c r="L26" s="135"/>
      <c r="M26"/>
      <c r="N26" s="31"/>
      <c r="O26" s="28"/>
    </row>
    <row r="27" spans="1:17" s="2" customFormat="1" ht="20.149999999999999" customHeight="1" x14ac:dyDescent="0.2">
      <c r="A27" s="107" t="s">
        <v>37</v>
      </c>
      <c r="B27" s="59">
        <f>SUM(B16:B26)</f>
        <v>3200</v>
      </c>
      <c r="C27" s="91">
        <f>SUM(C16:C26)</f>
        <v>0</v>
      </c>
      <c r="D27" s="148" t="s">
        <v>37</v>
      </c>
      <c r="E27" s="59">
        <f>SUM(E16:E26)</f>
        <v>23850</v>
      </c>
      <c r="F27" s="91">
        <f>SUM(F16:F26)</f>
        <v>0</v>
      </c>
      <c r="G27" s="148" t="s">
        <v>37</v>
      </c>
      <c r="H27" s="59">
        <f>SUM(H16:H26)</f>
        <v>0</v>
      </c>
      <c r="I27" s="91">
        <f>SUM(I16:I26)</f>
        <v>0</v>
      </c>
      <c r="J27" s="148" t="s">
        <v>37</v>
      </c>
      <c r="K27" s="59">
        <f>SUM(K16:K26)</f>
        <v>0</v>
      </c>
      <c r="L27" s="91">
        <f>SUM(L16:L26)</f>
        <v>0</v>
      </c>
      <c r="M27" s="148" t="s">
        <v>37</v>
      </c>
      <c r="N27" s="59">
        <f>SUM(N16:N26)</f>
        <v>1450</v>
      </c>
      <c r="O27" s="60">
        <f>SUM(O16:O26)</f>
        <v>0</v>
      </c>
      <c r="Q27"/>
    </row>
    <row r="28" spans="1:17" s="2" customFormat="1" ht="20.149999999999999" customHeight="1" x14ac:dyDescent="0.2">
      <c r="A28"/>
      <c r="B28" s="10"/>
      <c r="C28" s="10"/>
      <c r="D28"/>
      <c r="E28" s="10"/>
      <c r="F28" s="10"/>
      <c r="G28"/>
      <c r="H28" s="10"/>
      <c r="I28" s="10"/>
      <c r="J28"/>
      <c r="K28" s="10"/>
      <c r="L28" s="10"/>
      <c r="M28"/>
      <c r="N28" s="10"/>
      <c r="O28" s="10"/>
      <c r="Q28"/>
    </row>
    <row r="29" spans="1:17" s="2" customFormat="1" ht="20.149999999999999" customHeight="1" x14ac:dyDescent="0.2">
      <c r="A29" s="42" t="s">
        <v>231</v>
      </c>
      <c r="B29" s="43">
        <f>B38+E38++H38+K38+N38</f>
        <v>13450</v>
      </c>
      <c r="C29" s="6" t="s">
        <v>82</v>
      </c>
      <c r="D29" s="5">
        <f>C38+F38++I38+L38+O38</f>
        <v>0</v>
      </c>
      <c r="E29" t="s">
        <v>81</v>
      </c>
      <c r="F29" s="8"/>
      <c r="G29" s="9"/>
      <c r="H29" s="10"/>
      <c r="I29" s="10"/>
      <c r="J29" s="11"/>
      <c r="K29" s="10"/>
      <c r="L29" s="10"/>
      <c r="M29"/>
      <c r="N29" s="10"/>
      <c r="O29" s="10"/>
      <c r="Q29"/>
    </row>
    <row r="30" spans="1:17" ht="14.15" customHeight="1" x14ac:dyDescent="0.2">
      <c r="A30" s="52" t="s">
        <v>14</v>
      </c>
      <c r="B30" s="53" t="s">
        <v>15</v>
      </c>
      <c r="C30" s="54" t="s">
        <v>7</v>
      </c>
      <c r="D30" s="56" t="s">
        <v>14</v>
      </c>
      <c r="E30" s="53" t="s">
        <v>15</v>
      </c>
      <c r="F30" s="57" t="s">
        <v>7</v>
      </c>
      <c r="G30" s="55" t="s">
        <v>14</v>
      </c>
      <c r="H30" s="53" t="s">
        <v>15</v>
      </c>
      <c r="I30" s="54" t="s">
        <v>7</v>
      </c>
      <c r="J30" s="56" t="s">
        <v>14</v>
      </c>
      <c r="K30" s="53" t="s">
        <v>15</v>
      </c>
      <c r="L30" s="57" t="s">
        <v>7</v>
      </c>
      <c r="M30" s="56" t="s">
        <v>14</v>
      </c>
      <c r="N30" s="53" t="s">
        <v>15</v>
      </c>
      <c r="O30" s="57" t="s">
        <v>7</v>
      </c>
      <c r="P30" s="3"/>
      <c r="Q30" s="1"/>
    </row>
    <row r="31" spans="1:17" s="2" customFormat="1" ht="17.149999999999999" customHeight="1" x14ac:dyDescent="0.2">
      <c r="A31" s="13" t="s">
        <v>232</v>
      </c>
      <c r="B31" s="17">
        <v>900</v>
      </c>
      <c r="C31" s="17"/>
      <c r="D31" s="13" t="s">
        <v>423</v>
      </c>
      <c r="E31" s="17">
        <v>5300</v>
      </c>
      <c r="F31" s="14"/>
      <c r="G31" s="23" t="s">
        <v>238</v>
      </c>
      <c r="H31" s="17" t="s">
        <v>164</v>
      </c>
      <c r="I31" s="15"/>
      <c r="J31" s="13" t="s">
        <v>238</v>
      </c>
      <c r="K31" s="17" t="s">
        <v>176</v>
      </c>
      <c r="L31" s="27"/>
      <c r="M31" s="13" t="s">
        <v>244</v>
      </c>
      <c r="N31" s="17">
        <v>750</v>
      </c>
      <c r="O31" s="84"/>
      <c r="Q31"/>
    </row>
    <row r="32" spans="1:17" s="2" customFormat="1" ht="17.149999999999999" customHeight="1" x14ac:dyDescent="0.2">
      <c r="A32" s="13" t="s">
        <v>233</v>
      </c>
      <c r="B32" s="17">
        <v>350</v>
      </c>
      <c r="C32" s="17"/>
      <c r="D32" s="13" t="s">
        <v>424</v>
      </c>
      <c r="E32" s="17">
        <v>1350</v>
      </c>
      <c r="F32" s="14"/>
      <c r="G32" s="23" t="s">
        <v>240</v>
      </c>
      <c r="H32" s="17" t="s">
        <v>164</v>
      </c>
      <c r="I32" s="15"/>
      <c r="J32" s="13" t="s">
        <v>239</v>
      </c>
      <c r="K32" s="17" t="s">
        <v>176</v>
      </c>
      <c r="L32" s="27"/>
      <c r="M32" s="13"/>
      <c r="N32" s="17"/>
      <c r="O32" s="27"/>
      <c r="Q32"/>
    </row>
    <row r="33" spans="1:17" s="2" customFormat="1" ht="17.149999999999999" customHeight="1" x14ac:dyDescent="0.2">
      <c r="A33" s="13" t="s">
        <v>234</v>
      </c>
      <c r="B33" s="17">
        <v>200</v>
      </c>
      <c r="C33" s="17"/>
      <c r="D33" s="13" t="s">
        <v>642</v>
      </c>
      <c r="E33" s="17">
        <v>1250</v>
      </c>
      <c r="F33" s="14"/>
      <c r="G33" s="23" t="s">
        <v>242</v>
      </c>
      <c r="H33" s="17" t="s">
        <v>164</v>
      </c>
      <c r="I33" s="15"/>
      <c r="J33" s="13" t="s">
        <v>240</v>
      </c>
      <c r="K33" s="17" t="s">
        <v>164</v>
      </c>
      <c r="L33" s="27"/>
      <c r="M33" s="13"/>
      <c r="N33" s="17"/>
      <c r="O33" s="27"/>
      <c r="Q33"/>
    </row>
    <row r="34" spans="1:17" s="2" customFormat="1" ht="17.149999999999999" customHeight="1" x14ac:dyDescent="0.2">
      <c r="A34" s="13" t="s">
        <v>235</v>
      </c>
      <c r="B34" s="17">
        <v>300</v>
      </c>
      <c r="C34" s="17"/>
      <c r="D34" s="13" t="s">
        <v>243</v>
      </c>
      <c r="E34" s="17">
        <v>1850</v>
      </c>
      <c r="F34" s="14"/>
      <c r="G34" s="23" t="s">
        <v>241</v>
      </c>
      <c r="H34" s="17" t="s">
        <v>164</v>
      </c>
      <c r="I34" s="15"/>
      <c r="J34" s="13" t="s">
        <v>241</v>
      </c>
      <c r="K34" s="17" t="s">
        <v>176</v>
      </c>
      <c r="L34" s="27"/>
      <c r="M34" s="13"/>
      <c r="N34" s="17"/>
      <c r="O34" s="27"/>
      <c r="Q34"/>
    </row>
    <row r="35" spans="1:17" s="2" customFormat="1" ht="17.149999999999999" customHeight="1" x14ac:dyDescent="0.2">
      <c r="A35" s="33" t="s">
        <v>236</v>
      </c>
      <c r="B35" s="363" t="s">
        <v>237</v>
      </c>
      <c r="C35" s="364"/>
      <c r="D35" s="33" t="s">
        <v>425</v>
      </c>
      <c r="E35" s="34">
        <v>1200</v>
      </c>
      <c r="F35" s="35"/>
      <c r="G35" s="33" t="s">
        <v>236</v>
      </c>
      <c r="H35" s="363" t="s">
        <v>237</v>
      </c>
      <c r="I35" s="364"/>
      <c r="J35" s="33" t="s">
        <v>242</v>
      </c>
      <c r="K35" s="34" t="s">
        <v>176</v>
      </c>
      <c r="L35" s="39"/>
      <c r="M35" s="33"/>
      <c r="N35" s="34"/>
      <c r="O35" s="39"/>
      <c r="Q35"/>
    </row>
    <row r="36" spans="1:17" s="2" customFormat="1" ht="17.149999999999999" customHeight="1" x14ac:dyDescent="0.2">
      <c r="A36" s="13"/>
      <c r="B36" s="122"/>
      <c r="C36" s="196"/>
      <c r="D36" s="23"/>
      <c r="E36" s="17"/>
      <c r="F36" s="14"/>
      <c r="G36" s="23"/>
      <c r="H36" s="122"/>
      <c r="I36" s="196"/>
      <c r="J36" s="23"/>
      <c r="K36" s="17"/>
      <c r="L36" s="27"/>
      <c r="M36" s="23"/>
      <c r="N36" s="17"/>
      <c r="O36" s="27"/>
      <c r="Q36"/>
    </row>
    <row r="37" spans="1:17" s="2" customFormat="1" ht="17.149999999999999" customHeight="1" x14ac:dyDescent="0.2">
      <c r="A37" s="100"/>
      <c r="B37" s="137"/>
      <c r="C37" s="197"/>
      <c r="D37" s="103"/>
      <c r="E37" s="97"/>
      <c r="F37" s="102"/>
      <c r="G37" s="103"/>
      <c r="H37" s="137"/>
      <c r="I37" s="197"/>
      <c r="J37" s="103"/>
      <c r="K37" s="97"/>
      <c r="L37" s="105"/>
      <c r="M37" s="103"/>
      <c r="N37" s="97"/>
      <c r="O37" s="105"/>
      <c r="Q37"/>
    </row>
    <row r="38" spans="1:17" s="2" customFormat="1" ht="20.149999999999999" customHeight="1" x14ac:dyDescent="0.2">
      <c r="A38" s="107" t="s">
        <v>37</v>
      </c>
      <c r="B38" s="59">
        <f>SUM(B31:B37)</f>
        <v>1750</v>
      </c>
      <c r="C38" s="91">
        <f>SUM(C31:C37)</f>
        <v>0</v>
      </c>
      <c r="D38" s="148" t="s">
        <v>37</v>
      </c>
      <c r="E38" s="59">
        <f>SUM(E31:E37)</f>
        <v>10950</v>
      </c>
      <c r="F38" s="91">
        <f>SUM(F31:F37)</f>
        <v>0</v>
      </c>
      <c r="G38" s="148" t="s">
        <v>37</v>
      </c>
      <c r="H38" s="59">
        <f>SUM(H31:H37)</f>
        <v>0</v>
      </c>
      <c r="I38" s="91">
        <f>SUM(I31:I37)</f>
        <v>0</v>
      </c>
      <c r="J38" s="148" t="s">
        <v>37</v>
      </c>
      <c r="K38" s="59">
        <f>SUM(K31:K37)</f>
        <v>0</v>
      </c>
      <c r="L38" s="91">
        <f>SUM(L31:L37)</f>
        <v>0</v>
      </c>
      <c r="M38" s="148" t="s">
        <v>37</v>
      </c>
      <c r="N38" s="59">
        <f>SUM(N31:N37)</f>
        <v>750</v>
      </c>
      <c r="O38" s="60">
        <f>SUM(O31:O37)</f>
        <v>0</v>
      </c>
      <c r="Q38"/>
    </row>
    <row r="39" spans="1:17" s="2" customFormat="1" ht="22.25" customHeight="1" x14ac:dyDescent="0.2">
      <c r="A39" s="328" t="s">
        <v>510</v>
      </c>
      <c r="B39" s="329"/>
      <c r="C39" s="329"/>
      <c r="D39" s="329"/>
      <c r="E39" s="329"/>
      <c r="Q39"/>
    </row>
    <row r="40" spans="1:17" s="2" customFormat="1" x14ac:dyDescent="0.2">
      <c r="A40" s="1"/>
      <c r="E40" s="4"/>
      <c r="Q40"/>
    </row>
  </sheetData>
  <mergeCells count="18">
    <mergeCell ref="A39:E39"/>
    <mergeCell ref="A5:C5"/>
    <mergeCell ref="D5:F5"/>
    <mergeCell ref="G5:I5"/>
    <mergeCell ref="J5:L5"/>
    <mergeCell ref="B35:C35"/>
    <mergeCell ref="H35:I35"/>
    <mergeCell ref="M5:O5"/>
    <mergeCell ref="B1:D1"/>
    <mergeCell ref="E1:E2"/>
    <mergeCell ref="F1:G2"/>
    <mergeCell ref="H1:J1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 9&amp;R&amp;8㈱岐阜折込センター　2023年6月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</vt:i4>
      </vt:variant>
    </vt:vector>
  </HeadingPairs>
  <TitlesOfParts>
    <vt:vector size="12" baseType="lpstr">
      <vt:lpstr>表紙</vt:lpstr>
      <vt:lpstr>岐阜市</vt:lpstr>
      <vt:lpstr>各務原市他</vt:lpstr>
      <vt:lpstr>瑞穂市他</vt:lpstr>
      <vt:lpstr>大垣市他 </vt:lpstr>
      <vt:lpstr>安八郡他</vt:lpstr>
      <vt:lpstr>関市他</vt:lpstr>
      <vt:lpstr>美濃加茂市他</vt:lpstr>
      <vt:lpstr>瑞浪他</vt:lpstr>
      <vt:lpstr>恵那市・中津川市</vt:lpstr>
      <vt:lpstr>高山市他</vt:lpstr>
      <vt:lpstr>岐阜市!Print_Area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ori</cp:lastModifiedBy>
  <cp:lastPrinted>2023-05-11T00:32:51Z</cp:lastPrinted>
  <dcterms:created xsi:type="dcterms:W3CDTF">2015-06-11T08:23:52Z</dcterms:created>
  <dcterms:modified xsi:type="dcterms:W3CDTF">2023-05-12T06:33:22Z</dcterms:modified>
</cp:coreProperties>
</file>