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ori-svr2\lan-gori2\部数表\平成３１年前期\"/>
    </mc:Choice>
  </mc:AlternateContent>
  <bookViews>
    <workbookView xWindow="0" yWindow="0" windowWidth="15195" windowHeight="6720" tabRatio="677"/>
  </bookViews>
  <sheets>
    <sheet name="表紙" sheetId="12" r:id="rId1"/>
    <sheet name="岐阜市" sheetId="2" r:id="rId2"/>
    <sheet name="各務原市他" sheetId="3" r:id="rId3"/>
    <sheet name="瑞穂市他" sheetId="4" r:id="rId4"/>
    <sheet name="大垣市他 " sheetId="13" r:id="rId5"/>
    <sheet name="安八郡他" sheetId="6" r:id="rId6"/>
    <sheet name="関市他" sheetId="7" r:id="rId7"/>
    <sheet name="美濃加茂市他" sheetId="14" r:id="rId8"/>
    <sheet name="瑞浪他" sheetId="9" r:id="rId9"/>
    <sheet name="恵那市・中津川市" sheetId="10" r:id="rId10"/>
    <sheet name="高山市他" sheetId="11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2" l="1"/>
  <c r="H41" i="2"/>
  <c r="F41" i="10" l="1"/>
  <c r="H2" i="11" l="1"/>
  <c r="H2" i="10"/>
  <c r="H2" i="9"/>
  <c r="H2" i="14"/>
  <c r="H2" i="7"/>
  <c r="H2" i="6"/>
  <c r="H2" i="13"/>
  <c r="H2" i="4"/>
  <c r="H2" i="3"/>
  <c r="H2" i="2"/>
  <c r="O40" i="11" l="1"/>
  <c r="L40" i="11"/>
  <c r="K40" i="11"/>
  <c r="I40" i="11"/>
  <c r="F40" i="11"/>
  <c r="C40" i="11"/>
  <c r="N29" i="11"/>
  <c r="O29" i="11"/>
  <c r="L29" i="11"/>
  <c r="K29" i="11"/>
  <c r="F29" i="11"/>
  <c r="O18" i="11"/>
  <c r="N18" i="11"/>
  <c r="L18" i="11"/>
  <c r="K18" i="11"/>
  <c r="I18" i="11"/>
  <c r="H18" i="11"/>
  <c r="F18" i="11"/>
  <c r="E18" i="11"/>
  <c r="C18" i="11"/>
  <c r="B18" i="11"/>
  <c r="D19" i="10"/>
  <c r="O17" i="10"/>
  <c r="N17" i="10"/>
  <c r="L17" i="10"/>
  <c r="K17" i="10"/>
  <c r="I17" i="10"/>
  <c r="H17" i="10"/>
  <c r="F17" i="10"/>
  <c r="E17" i="10"/>
  <c r="C17" i="10"/>
  <c r="B17" i="10"/>
  <c r="O38" i="9"/>
  <c r="N38" i="9"/>
  <c r="L38" i="9"/>
  <c r="K38" i="9"/>
  <c r="I38" i="9"/>
  <c r="H38" i="9"/>
  <c r="F38" i="9"/>
  <c r="E38" i="9"/>
  <c r="B29" i="9" s="1"/>
  <c r="C38" i="9"/>
  <c r="B38" i="9"/>
  <c r="O27" i="9"/>
  <c r="L27" i="9"/>
  <c r="K27" i="9"/>
  <c r="I27" i="9"/>
  <c r="D14" i="9" s="1"/>
  <c r="H27" i="9"/>
  <c r="F27" i="9"/>
  <c r="E27" i="9"/>
  <c r="C27" i="9"/>
  <c r="B27" i="9"/>
  <c r="O12" i="9"/>
  <c r="N12" i="9"/>
  <c r="L12" i="9"/>
  <c r="K12" i="9"/>
  <c r="I12" i="9"/>
  <c r="H12" i="9"/>
  <c r="F12" i="9"/>
  <c r="E12" i="9"/>
  <c r="C12" i="9"/>
  <c r="B12" i="9"/>
  <c r="D4" i="10" l="1"/>
  <c r="D29" i="9"/>
  <c r="D4" i="9"/>
  <c r="B4" i="9"/>
  <c r="O40" i="14"/>
  <c r="L40" i="14"/>
  <c r="K40" i="14"/>
  <c r="F40" i="14"/>
  <c r="O29" i="14"/>
  <c r="N29" i="14"/>
  <c r="L29" i="14"/>
  <c r="K29" i="14"/>
  <c r="F29" i="14"/>
  <c r="C29" i="14"/>
  <c r="O11" i="14"/>
  <c r="L11" i="14"/>
  <c r="K11" i="14"/>
  <c r="F11" i="14"/>
  <c r="C11" i="14"/>
  <c r="O40" i="7"/>
  <c r="L40" i="7"/>
  <c r="K40" i="7"/>
  <c r="I40" i="7"/>
  <c r="H40" i="7"/>
  <c r="O35" i="7"/>
  <c r="L35" i="7"/>
  <c r="K35" i="7"/>
  <c r="I35" i="7"/>
  <c r="H35" i="7"/>
  <c r="C35" i="7"/>
  <c r="O25" i="7"/>
  <c r="L25" i="7"/>
  <c r="K25" i="7"/>
  <c r="I25" i="7"/>
  <c r="H25" i="7"/>
  <c r="C25" i="7"/>
  <c r="O18" i="7"/>
  <c r="L18" i="7"/>
  <c r="K18" i="7"/>
  <c r="I18" i="7"/>
  <c r="F18" i="7"/>
  <c r="C18" i="7"/>
  <c r="O39" i="6"/>
  <c r="N39" i="6"/>
  <c r="L39" i="6"/>
  <c r="I39" i="6"/>
  <c r="H39" i="6"/>
  <c r="F39" i="6"/>
  <c r="C39" i="6"/>
  <c r="D23" i="6"/>
  <c r="B23" i="6"/>
  <c r="O30" i="6"/>
  <c r="N30" i="6"/>
  <c r="L30" i="6"/>
  <c r="K30" i="6"/>
  <c r="I30" i="6"/>
  <c r="H30" i="6"/>
  <c r="F30" i="6"/>
  <c r="E30" i="6"/>
  <c r="C30" i="6"/>
  <c r="B30" i="6"/>
  <c r="O21" i="6"/>
  <c r="N21" i="6"/>
  <c r="L21" i="6"/>
  <c r="K21" i="6"/>
  <c r="I21" i="6"/>
  <c r="H21" i="6"/>
  <c r="F21" i="6"/>
  <c r="E21" i="6"/>
  <c r="C21" i="6"/>
  <c r="B21" i="6"/>
  <c r="O12" i="6"/>
  <c r="N12" i="6"/>
  <c r="L12" i="6"/>
  <c r="K12" i="6"/>
  <c r="I12" i="6"/>
  <c r="H12" i="6"/>
  <c r="F12" i="6"/>
  <c r="C12" i="6"/>
  <c r="E12" i="6"/>
  <c r="B12" i="6"/>
  <c r="D25" i="13"/>
  <c r="D4" i="13"/>
  <c r="D30" i="4"/>
  <c r="D21" i="4"/>
  <c r="D13" i="4"/>
  <c r="D4" i="4"/>
  <c r="O38" i="4"/>
  <c r="N38" i="4"/>
  <c r="L38" i="4"/>
  <c r="K38" i="4"/>
  <c r="I38" i="4"/>
  <c r="H38" i="4"/>
  <c r="F38" i="4"/>
  <c r="E38" i="4"/>
  <c r="C38" i="4"/>
  <c r="B38" i="4"/>
  <c r="O28" i="4"/>
  <c r="N28" i="4"/>
  <c r="L28" i="4"/>
  <c r="K28" i="4"/>
  <c r="I28" i="4"/>
  <c r="H28" i="4"/>
  <c r="F28" i="4"/>
  <c r="E28" i="4"/>
  <c r="C28" i="4"/>
  <c r="B28" i="4"/>
  <c r="O19" i="4"/>
  <c r="N19" i="4"/>
  <c r="L19" i="4"/>
  <c r="K19" i="4"/>
  <c r="I19" i="4"/>
  <c r="H19" i="4"/>
  <c r="F19" i="4"/>
  <c r="E19" i="4"/>
  <c r="C19" i="4"/>
  <c r="B19" i="4"/>
  <c r="O11" i="4"/>
  <c r="N11" i="4"/>
  <c r="L11" i="4"/>
  <c r="K11" i="4"/>
  <c r="I11" i="4"/>
  <c r="H11" i="4"/>
  <c r="F11" i="4"/>
  <c r="E11" i="4"/>
  <c r="B11" i="4"/>
  <c r="O40" i="3"/>
  <c r="N40" i="3"/>
  <c r="L40" i="3"/>
  <c r="K40" i="3"/>
  <c r="I40" i="3"/>
  <c r="H40" i="3"/>
  <c r="F40" i="3"/>
  <c r="E40" i="3"/>
  <c r="C40" i="3"/>
  <c r="B40" i="3"/>
  <c r="O30" i="3"/>
  <c r="L30" i="3"/>
  <c r="K30" i="3"/>
  <c r="I30" i="3"/>
  <c r="C30" i="3"/>
  <c r="B30" i="3"/>
  <c r="O20" i="3"/>
  <c r="L20" i="3"/>
  <c r="I20" i="3"/>
  <c r="F20" i="3"/>
  <c r="C20" i="3"/>
  <c r="O41" i="2"/>
  <c r="N41" i="2"/>
  <c r="L41" i="2"/>
  <c r="K41" i="2"/>
  <c r="B32" i="3" l="1"/>
  <c r="D32" i="3"/>
  <c r="D31" i="14"/>
  <c r="D37" i="7"/>
  <c r="B37" i="7"/>
  <c r="D27" i="7"/>
  <c r="D20" i="7"/>
  <c r="D4" i="7"/>
  <c r="D32" i="6"/>
  <c r="D14" i="6"/>
  <c r="D4" i="6"/>
  <c r="B4" i="6"/>
  <c r="B13" i="4"/>
  <c r="B4" i="4"/>
  <c r="L2" i="10" l="1"/>
  <c r="B1" i="3" l="1"/>
  <c r="B1" i="4"/>
  <c r="B1" i="13"/>
  <c r="B1" i="6"/>
  <c r="B1" i="7"/>
  <c r="B1" i="14"/>
  <c r="B1" i="9"/>
  <c r="B1" i="10"/>
  <c r="B1" i="11"/>
  <c r="B1" i="2"/>
  <c r="K2" i="3"/>
  <c r="K2" i="4"/>
  <c r="K2" i="13"/>
  <c r="K2" i="6"/>
  <c r="K2" i="7"/>
  <c r="K2" i="14"/>
  <c r="K2" i="9"/>
  <c r="K2" i="10"/>
  <c r="K2" i="11"/>
  <c r="K2" i="2"/>
  <c r="F1" i="11"/>
  <c r="F1" i="10"/>
  <c r="F1" i="9"/>
  <c r="F1" i="14"/>
  <c r="F1" i="7"/>
  <c r="F1" i="6"/>
  <c r="F1" i="2"/>
  <c r="F1" i="3"/>
  <c r="F1" i="4"/>
  <c r="F1" i="13"/>
  <c r="B2" i="13"/>
  <c r="N27" i="9" l="1"/>
  <c r="B14" i="9" s="1"/>
  <c r="C41" i="2" l="1"/>
  <c r="B2" i="2" l="1"/>
  <c r="F41" i="2" l="1"/>
  <c r="B2" i="11"/>
  <c r="B2" i="10"/>
  <c r="B2" i="9"/>
  <c r="B2" i="14"/>
  <c r="B2" i="7"/>
  <c r="B2" i="6"/>
  <c r="B2" i="3"/>
  <c r="B2" i="4"/>
  <c r="E6" i="12" l="1"/>
  <c r="C23" i="13"/>
  <c r="D3" i="2"/>
  <c r="L2" i="2" s="1"/>
  <c r="C29" i="11" l="1"/>
  <c r="O41" i="10"/>
  <c r="C41" i="10"/>
  <c r="C40" i="14"/>
  <c r="C40" i="7"/>
  <c r="F40" i="7"/>
  <c r="F35" i="7"/>
  <c r="F25" i="7"/>
  <c r="C37" i="13"/>
  <c r="F37" i="13"/>
  <c r="O37" i="13"/>
  <c r="O23" i="13"/>
  <c r="I23" i="13"/>
  <c r="F23" i="13"/>
  <c r="L2" i="6" l="1"/>
  <c r="L2" i="7" l="1"/>
  <c r="D4" i="3" l="1"/>
  <c r="C11" i="4" l="1"/>
  <c r="L2" i="4" s="1"/>
  <c r="M34" i="12" l="1"/>
  <c r="M32" i="12"/>
  <c r="M30" i="12"/>
  <c r="M29" i="12"/>
  <c r="M28" i="12"/>
  <c r="M26" i="12"/>
  <c r="M25" i="12"/>
  <c r="M24" i="12"/>
  <c r="M22" i="12"/>
  <c r="M21" i="12"/>
  <c r="M20" i="12"/>
  <c r="M19" i="12"/>
  <c r="M18" i="12"/>
  <c r="M17" i="12"/>
  <c r="M16" i="12"/>
  <c r="M13" i="12"/>
  <c r="M12" i="12"/>
  <c r="K32" i="12"/>
  <c r="K36" i="12" s="1"/>
  <c r="K25" i="12"/>
  <c r="K24" i="12"/>
  <c r="K18" i="12"/>
  <c r="I31" i="12"/>
  <c r="I28" i="12"/>
  <c r="I27" i="12"/>
  <c r="I24" i="12"/>
  <c r="I14" i="12"/>
  <c r="G33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2" i="12"/>
  <c r="G11" i="12"/>
  <c r="E34" i="12"/>
  <c r="E33" i="12"/>
  <c r="E28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2" i="12"/>
  <c r="M10" i="12"/>
  <c r="I9" i="12"/>
  <c r="M8" i="12"/>
  <c r="I8" i="12"/>
  <c r="I36" i="12" l="1"/>
  <c r="M7" i="12"/>
  <c r="K7" i="12"/>
  <c r="I7" i="12"/>
  <c r="G7" i="12"/>
  <c r="O12" i="12"/>
  <c r="O15" i="12"/>
  <c r="O16" i="12"/>
  <c r="O17" i="12"/>
  <c r="O18" i="12"/>
  <c r="O19" i="12"/>
  <c r="O20" i="12"/>
  <c r="O21" i="12"/>
  <c r="O22" i="12"/>
  <c r="O24" i="12"/>
  <c r="O26" i="12"/>
  <c r="O33" i="12"/>
  <c r="K6" i="12"/>
  <c r="K35" i="12" l="1"/>
  <c r="K37" i="12" s="1"/>
  <c r="L32" i="12" l="1"/>
  <c r="L28" i="12"/>
  <c r="L21" i="12"/>
  <c r="L13" i="12"/>
  <c r="L12" i="12"/>
  <c r="H24" i="12" l="1"/>
  <c r="J25" i="12"/>
  <c r="D30" i="11"/>
  <c r="I25" i="12"/>
  <c r="O25" i="12" s="1"/>
  <c r="D20" i="12"/>
  <c r="M14" i="12"/>
  <c r="H18" i="7"/>
  <c r="H14" i="12" s="1"/>
  <c r="G14" i="12"/>
  <c r="E14" i="12"/>
  <c r="E30" i="12"/>
  <c r="O30" i="12" s="1"/>
  <c r="G13" i="12"/>
  <c r="E31" i="12"/>
  <c r="G31" i="12"/>
  <c r="N23" i="13"/>
  <c r="L8" i="12" s="1"/>
  <c r="G8" i="12"/>
  <c r="E8" i="12"/>
  <c r="E11" i="12"/>
  <c r="O11" i="12" s="1"/>
  <c r="L2" i="9" l="1"/>
  <c r="O31" i="12"/>
  <c r="O8" i="12"/>
  <c r="E13" i="12"/>
  <c r="O13" i="12" s="1"/>
  <c r="O14" i="12"/>
  <c r="G28" i="12"/>
  <c r="O28" i="12" s="1"/>
  <c r="G27" i="12"/>
  <c r="E27" i="12"/>
  <c r="F30" i="3"/>
  <c r="G9" i="12" s="1"/>
  <c r="M9" i="12"/>
  <c r="M27" i="12" l="1"/>
  <c r="M36" i="12" s="1"/>
  <c r="D22" i="3"/>
  <c r="E9" i="12"/>
  <c r="O9" i="12" s="1"/>
  <c r="L19" i="12"/>
  <c r="F19" i="12"/>
  <c r="D19" i="12"/>
  <c r="F21" i="12"/>
  <c r="N11" i="14"/>
  <c r="L16" i="12" s="1"/>
  <c r="I11" i="14"/>
  <c r="D4" i="14" s="1"/>
  <c r="H11" i="14"/>
  <c r="E11" i="14"/>
  <c r="B11" i="14"/>
  <c r="D16" i="12" s="1"/>
  <c r="B35" i="7"/>
  <c r="D17" i="12" s="1"/>
  <c r="E35" i="7"/>
  <c r="N35" i="7"/>
  <c r="L17" i="12" s="1"/>
  <c r="B40" i="7"/>
  <c r="D33" i="12" s="1"/>
  <c r="E40" i="7"/>
  <c r="F33" i="12" s="1"/>
  <c r="N40" i="7"/>
  <c r="B29" i="14"/>
  <c r="E29" i="14"/>
  <c r="F34" i="12" s="1"/>
  <c r="H29" i="14"/>
  <c r="I29" i="14"/>
  <c r="D13" i="14" s="1"/>
  <c r="L34" i="12"/>
  <c r="B40" i="14"/>
  <c r="D23" i="12" s="1"/>
  <c r="E40" i="14"/>
  <c r="H40" i="14"/>
  <c r="I40" i="14"/>
  <c r="N40" i="14"/>
  <c r="L23" i="12" s="1"/>
  <c r="B37" i="13"/>
  <c r="D29" i="12" s="1"/>
  <c r="E29" i="12"/>
  <c r="E37" i="13"/>
  <c r="F29" i="12" s="1"/>
  <c r="G29" i="12"/>
  <c r="N37" i="13"/>
  <c r="L29" i="12" s="1"/>
  <c r="F12" i="12"/>
  <c r="H23" i="13"/>
  <c r="H8" i="12" s="1"/>
  <c r="E23" i="13"/>
  <c r="F8" i="12" s="1"/>
  <c r="B23" i="13"/>
  <c r="D8" i="12" s="1"/>
  <c r="F23" i="12" l="1"/>
  <c r="B31" i="14"/>
  <c r="N23" i="12" s="1"/>
  <c r="F17" i="12"/>
  <c r="B27" i="7"/>
  <c r="N17" i="12" s="1"/>
  <c r="D21" i="12"/>
  <c r="B4" i="10"/>
  <c r="N21" i="12" s="1"/>
  <c r="L2" i="14"/>
  <c r="D34" i="12"/>
  <c r="B13" i="14"/>
  <c r="F16" i="12"/>
  <c r="B4" i="14"/>
  <c r="N16" i="12" s="1"/>
  <c r="O27" i="12"/>
  <c r="M23" i="12"/>
  <c r="O23" i="12" s="1"/>
  <c r="O29" i="12"/>
  <c r="L2" i="13"/>
  <c r="G34" i="12"/>
  <c r="N12" i="12"/>
  <c r="D12" i="12"/>
  <c r="B25" i="13"/>
  <c r="N29" i="12" s="1"/>
  <c r="B4" i="13"/>
  <c r="N8" i="12" s="1"/>
  <c r="N33" i="12"/>
  <c r="N19" i="12"/>
  <c r="N34" i="12"/>
  <c r="N41" i="10"/>
  <c r="E41" i="10"/>
  <c r="F22" i="12" s="1"/>
  <c r="B41" i="10"/>
  <c r="D22" i="12" s="1"/>
  <c r="B19" i="10" l="1"/>
  <c r="L22" i="12"/>
  <c r="O34" i="12"/>
  <c r="N22" i="12"/>
  <c r="N40" i="11" l="1"/>
  <c r="L25" i="12" s="1"/>
  <c r="H40" i="11"/>
  <c r="H25" i="12" s="1"/>
  <c r="E40" i="11"/>
  <c r="F25" i="12" s="1"/>
  <c r="B40" i="11"/>
  <c r="L26" i="12"/>
  <c r="I29" i="11"/>
  <c r="D19" i="11" s="1"/>
  <c r="H29" i="11"/>
  <c r="E29" i="11"/>
  <c r="F26" i="12" s="1"/>
  <c r="B29" i="11"/>
  <c r="L24" i="12"/>
  <c r="J24" i="12"/>
  <c r="F24" i="12"/>
  <c r="D4" i="11"/>
  <c r="H41" i="10"/>
  <c r="D26" i="12" l="1"/>
  <c r="B19" i="11"/>
  <c r="N26" i="12" s="1"/>
  <c r="L2" i="11"/>
  <c r="D24" i="12"/>
  <c r="B4" i="11"/>
  <c r="N24" i="12" s="1"/>
  <c r="D25" i="12"/>
  <c r="B30" i="11"/>
  <c r="N25" i="12" s="1"/>
  <c r="J18" i="12"/>
  <c r="L20" i="12" l="1"/>
  <c r="F20" i="12"/>
  <c r="L18" i="12"/>
  <c r="F18" i="12"/>
  <c r="D18" i="12"/>
  <c r="N25" i="7"/>
  <c r="E25" i="7"/>
  <c r="F15" i="12" s="1"/>
  <c r="B25" i="7"/>
  <c r="B20" i="7" s="1"/>
  <c r="N18" i="7"/>
  <c r="L14" i="12" s="1"/>
  <c r="E18" i="7"/>
  <c r="F14" i="12" s="1"/>
  <c r="B18" i="7"/>
  <c r="B4" i="7" l="1"/>
  <c r="N14" i="12" s="1"/>
  <c r="N15" i="12"/>
  <c r="D15" i="12"/>
  <c r="D14" i="12"/>
  <c r="N18" i="12"/>
  <c r="N20" i="12"/>
  <c r="K39" i="6"/>
  <c r="J32" i="12" s="1"/>
  <c r="J36" i="12" s="1"/>
  <c r="E39" i="6"/>
  <c r="F32" i="12" s="1"/>
  <c r="B39" i="6"/>
  <c r="F31" i="12"/>
  <c r="D31" i="12"/>
  <c r="L30" i="12"/>
  <c r="G32" i="12"/>
  <c r="G36" i="12" s="1"/>
  <c r="F13" i="12"/>
  <c r="D30" i="12"/>
  <c r="D32" i="12" l="1"/>
  <c r="B32" i="6"/>
  <c r="N32" i="12" s="1"/>
  <c r="D13" i="12"/>
  <c r="B14" i="6"/>
  <c r="N13" i="12" s="1"/>
  <c r="E32" i="12"/>
  <c r="E36" i="12" s="1"/>
  <c r="N31" i="12"/>
  <c r="H31" i="12"/>
  <c r="N30" i="12"/>
  <c r="O32" i="12" l="1"/>
  <c r="O36" i="12" s="1"/>
  <c r="H28" i="12"/>
  <c r="F28" i="12"/>
  <c r="D28" i="12"/>
  <c r="F11" i="12"/>
  <c r="D11" i="12"/>
  <c r="G10" i="12"/>
  <c r="E10" i="12"/>
  <c r="L10" i="12"/>
  <c r="F10" i="12"/>
  <c r="D10" i="12"/>
  <c r="O10" i="12" l="1"/>
  <c r="N10" i="12"/>
  <c r="B30" i="4"/>
  <c r="N28" i="12" s="1"/>
  <c r="B21" i="4"/>
  <c r="N11" i="12" s="1"/>
  <c r="E7" i="12"/>
  <c r="O7" i="12" l="1"/>
  <c r="E35" i="12"/>
  <c r="E37" i="12" s="1"/>
  <c r="L2" i="3"/>
  <c r="L27" i="12" l="1"/>
  <c r="L36" i="12" s="1"/>
  <c r="H27" i="12"/>
  <c r="H36" i="12" s="1"/>
  <c r="F27" i="12"/>
  <c r="F36" i="12" s="1"/>
  <c r="D27" i="12"/>
  <c r="D36" i="12" s="1"/>
  <c r="N27" i="12" l="1"/>
  <c r="N36" i="12" s="1"/>
  <c r="N30" i="3"/>
  <c r="L9" i="12" s="1"/>
  <c r="H30" i="3"/>
  <c r="H9" i="12" s="1"/>
  <c r="E30" i="3"/>
  <c r="D9" i="12"/>
  <c r="N20" i="3"/>
  <c r="L7" i="12" s="1"/>
  <c r="K20" i="3"/>
  <c r="J7" i="12" s="1"/>
  <c r="H20" i="3"/>
  <c r="H7" i="12" s="1"/>
  <c r="E20" i="3"/>
  <c r="F7" i="12" s="1"/>
  <c r="B20" i="3"/>
  <c r="D7" i="12" s="1"/>
  <c r="F9" i="12" l="1"/>
  <c r="B22" i="3"/>
  <c r="B4" i="3"/>
  <c r="N7" i="12" s="1"/>
  <c r="M6" i="12"/>
  <c r="M35" i="12" s="1"/>
  <c r="M37" i="12" s="1"/>
  <c r="I6" i="12"/>
  <c r="I35" i="12" s="1"/>
  <c r="I37" i="12" s="1"/>
  <c r="G6" i="12"/>
  <c r="G35" i="12" s="1"/>
  <c r="G37" i="12" s="1"/>
  <c r="J6" i="12"/>
  <c r="J35" i="12" s="1"/>
  <c r="J37" i="12" s="1"/>
  <c r="H6" i="12"/>
  <c r="H35" i="12" s="1"/>
  <c r="H37" i="12" s="1"/>
  <c r="E41" i="2"/>
  <c r="F6" i="12" s="1"/>
  <c r="F35" i="12" s="1"/>
  <c r="F37" i="12" s="1"/>
  <c r="B41" i="2"/>
  <c r="D6" i="12" s="1"/>
  <c r="D35" i="12" s="1"/>
  <c r="D37" i="12" s="1"/>
  <c r="N9" i="12" l="1"/>
  <c r="O6" i="12" l="1"/>
  <c r="O35" i="12" s="1"/>
  <c r="O37" i="12" s="1"/>
  <c r="L2" i="12" s="1"/>
  <c r="B3" i="2"/>
  <c r="N6" i="12" s="1"/>
  <c r="N35" i="12" s="1"/>
  <c r="N37" i="12" s="1"/>
  <c r="L6" i="12"/>
  <c r="L35" i="12" s="1"/>
  <c r="L37" i="12" s="1"/>
</calcChain>
</file>

<file path=xl/sharedStrings.xml><?xml version="1.0" encoding="utf-8"?>
<sst xmlns="http://schemas.openxmlformats.org/spreadsheetml/2006/main" count="2153" uniqueCount="748">
  <si>
    <t>市郡</t>
    <rPh sb="0" eb="1">
      <t>シ</t>
    </rPh>
    <rPh sb="1" eb="2">
      <t>グン</t>
    </rPh>
    <phoneticPr fontId="1"/>
  </si>
  <si>
    <t>岐阜新聞</t>
    <rPh sb="0" eb="2">
      <t>ギフ</t>
    </rPh>
    <rPh sb="2" eb="4">
      <t>シンブン</t>
    </rPh>
    <phoneticPr fontId="1"/>
  </si>
  <si>
    <t>中日新聞</t>
    <rPh sb="0" eb="2">
      <t>チュウニチ</t>
    </rPh>
    <rPh sb="2" eb="4">
      <t>シンブン</t>
    </rPh>
    <phoneticPr fontId="1"/>
  </si>
  <si>
    <t>朝日新聞</t>
    <rPh sb="0" eb="2">
      <t>アサヒ</t>
    </rPh>
    <rPh sb="2" eb="4">
      <t>シンブン</t>
    </rPh>
    <phoneticPr fontId="1"/>
  </si>
  <si>
    <t>毎日新聞</t>
    <rPh sb="0" eb="2">
      <t>マイニチ</t>
    </rPh>
    <rPh sb="2" eb="4">
      <t>シンブン</t>
    </rPh>
    <phoneticPr fontId="1"/>
  </si>
  <si>
    <t>読売新聞</t>
    <rPh sb="0" eb="2">
      <t>ヨミウリ</t>
    </rPh>
    <rPh sb="2" eb="4">
      <t>シンブン</t>
    </rPh>
    <phoneticPr fontId="1"/>
  </si>
  <si>
    <t>合計</t>
    <rPh sb="0" eb="2">
      <t>ゴウケイ</t>
    </rPh>
    <phoneticPr fontId="1"/>
  </si>
  <si>
    <t>折込部数</t>
    <rPh sb="0" eb="2">
      <t>オリコミ</t>
    </rPh>
    <rPh sb="2" eb="4">
      <t>ブスウ</t>
    </rPh>
    <phoneticPr fontId="1"/>
  </si>
  <si>
    <t>得意先名</t>
    <rPh sb="0" eb="3">
      <t>トクイサキ</t>
    </rPh>
    <rPh sb="3" eb="4">
      <t>ナ</t>
    </rPh>
    <phoneticPr fontId="1"/>
  </si>
  <si>
    <t>スポンサー名</t>
    <rPh sb="5" eb="6">
      <t>ナ</t>
    </rPh>
    <phoneticPr fontId="1"/>
  </si>
  <si>
    <t>タイトル</t>
    <phoneticPr fontId="1"/>
  </si>
  <si>
    <t>折込日　　　</t>
    <rPh sb="0" eb="2">
      <t>オリコミ</t>
    </rPh>
    <rPh sb="2" eb="3">
      <t>ビ</t>
    </rPh>
    <phoneticPr fontId="1"/>
  </si>
  <si>
    <t>サイズ</t>
    <phoneticPr fontId="1"/>
  </si>
  <si>
    <t>枚数</t>
    <rPh sb="0" eb="2">
      <t>マイスウ</t>
    </rPh>
    <phoneticPr fontId="1"/>
  </si>
  <si>
    <t>販売店</t>
    <rPh sb="0" eb="3">
      <t>ハンバイテン</t>
    </rPh>
    <phoneticPr fontId="1"/>
  </si>
  <si>
    <t>部数</t>
    <rPh sb="0" eb="2">
      <t>ブスウ</t>
    </rPh>
    <phoneticPr fontId="1"/>
  </si>
  <si>
    <t>県庁北</t>
    <rPh sb="0" eb="2">
      <t>ケンチョウ</t>
    </rPh>
    <rPh sb="2" eb="3">
      <t>キタ</t>
    </rPh>
    <phoneticPr fontId="1"/>
  </si>
  <si>
    <t>県庁前</t>
    <rPh sb="0" eb="3">
      <t>ケンチョウマエ</t>
    </rPh>
    <phoneticPr fontId="1"/>
  </si>
  <si>
    <t>鶉</t>
    <rPh sb="0" eb="1">
      <t>ウズラ</t>
    </rPh>
    <phoneticPr fontId="1"/>
  </si>
  <si>
    <t>岐南西</t>
    <rPh sb="0" eb="2">
      <t>ギナン</t>
    </rPh>
    <rPh sb="2" eb="3">
      <t>セイ</t>
    </rPh>
    <phoneticPr fontId="1"/>
  </si>
  <si>
    <t>長森</t>
    <rPh sb="0" eb="2">
      <t>ナガモリ</t>
    </rPh>
    <phoneticPr fontId="1"/>
  </si>
  <si>
    <t>加納西</t>
    <rPh sb="0" eb="2">
      <t>カノウ</t>
    </rPh>
    <rPh sb="2" eb="3">
      <t>セイ</t>
    </rPh>
    <phoneticPr fontId="1"/>
  </si>
  <si>
    <t>岐阜東部</t>
    <rPh sb="0" eb="2">
      <t>ギフ</t>
    </rPh>
    <rPh sb="2" eb="4">
      <t>トウブ</t>
    </rPh>
    <phoneticPr fontId="1"/>
  </si>
  <si>
    <t>長良西部</t>
    <rPh sb="0" eb="2">
      <t>ナガラ</t>
    </rPh>
    <rPh sb="2" eb="4">
      <t>セイブ</t>
    </rPh>
    <phoneticPr fontId="1"/>
  </si>
  <si>
    <t>長良北部</t>
    <rPh sb="0" eb="2">
      <t>ナガラ</t>
    </rPh>
    <rPh sb="2" eb="4">
      <t>ホクブ</t>
    </rPh>
    <phoneticPr fontId="1"/>
  </si>
  <si>
    <t>長良南部</t>
    <rPh sb="0" eb="2">
      <t>ナガラ</t>
    </rPh>
    <rPh sb="2" eb="4">
      <t>ナンブ</t>
    </rPh>
    <phoneticPr fontId="1"/>
  </si>
  <si>
    <t>鷺山東部</t>
    <rPh sb="0" eb="2">
      <t>サギヤマ</t>
    </rPh>
    <rPh sb="2" eb="4">
      <t>トウブ</t>
    </rPh>
    <phoneticPr fontId="1"/>
  </si>
  <si>
    <t>鷺山西部</t>
    <rPh sb="0" eb="2">
      <t>サギヤマ</t>
    </rPh>
    <rPh sb="2" eb="4">
      <t>セイブ</t>
    </rPh>
    <phoneticPr fontId="1"/>
  </si>
  <si>
    <t>島</t>
    <rPh sb="0" eb="1">
      <t>シマ</t>
    </rPh>
    <phoneticPr fontId="1"/>
  </si>
  <si>
    <t>城西</t>
    <rPh sb="0" eb="2">
      <t>ジョウセイ</t>
    </rPh>
    <phoneticPr fontId="1"/>
  </si>
  <si>
    <t>則武早田</t>
    <rPh sb="0" eb="2">
      <t>ノリタケ</t>
    </rPh>
    <rPh sb="2" eb="4">
      <t>ソウデン</t>
    </rPh>
    <phoneticPr fontId="1"/>
  </si>
  <si>
    <t>黒野</t>
    <rPh sb="0" eb="2">
      <t>クロノ</t>
    </rPh>
    <phoneticPr fontId="1"/>
  </si>
  <si>
    <t>黒野西岐陽</t>
    <rPh sb="0" eb="2">
      <t>クロノ</t>
    </rPh>
    <rPh sb="2" eb="3">
      <t>ニシ</t>
    </rPh>
    <rPh sb="3" eb="4">
      <t>チマタ</t>
    </rPh>
    <rPh sb="4" eb="5">
      <t>ヨウ</t>
    </rPh>
    <phoneticPr fontId="1"/>
  </si>
  <si>
    <t>北方七郷</t>
    <rPh sb="0" eb="2">
      <t>キタガタ</t>
    </rPh>
    <rPh sb="2" eb="3">
      <t>ナナ</t>
    </rPh>
    <rPh sb="3" eb="4">
      <t>ゴウ</t>
    </rPh>
    <phoneticPr fontId="1"/>
  </si>
  <si>
    <t>北方東部</t>
    <rPh sb="0" eb="2">
      <t>キタガタ</t>
    </rPh>
    <rPh sb="2" eb="4">
      <t>トウブ</t>
    </rPh>
    <phoneticPr fontId="1"/>
  </si>
  <si>
    <t>芥見</t>
    <rPh sb="0" eb="1">
      <t>アクタ</t>
    </rPh>
    <rPh sb="1" eb="2">
      <t>ミ</t>
    </rPh>
    <phoneticPr fontId="1"/>
  </si>
  <si>
    <t>藍川</t>
    <rPh sb="0" eb="2">
      <t>アイカワ</t>
    </rPh>
    <phoneticPr fontId="1"/>
  </si>
  <si>
    <t>大洞団地</t>
    <rPh sb="0" eb="1">
      <t>オオ</t>
    </rPh>
    <rPh sb="1" eb="2">
      <t>ホラ</t>
    </rPh>
    <rPh sb="2" eb="4">
      <t>ダンチ</t>
    </rPh>
    <phoneticPr fontId="1"/>
  </si>
  <si>
    <t>岩野田</t>
    <rPh sb="0" eb="2">
      <t>イワノ</t>
    </rPh>
    <rPh sb="2" eb="3">
      <t>タ</t>
    </rPh>
    <phoneticPr fontId="1"/>
  </si>
  <si>
    <t>計</t>
    <rPh sb="0" eb="1">
      <t>ケイ</t>
    </rPh>
    <phoneticPr fontId="1"/>
  </si>
  <si>
    <t>鶉Ａ</t>
    <rPh sb="0" eb="1">
      <t>ウズラ</t>
    </rPh>
    <phoneticPr fontId="1"/>
  </si>
  <si>
    <t>黒野ＡＭＮ</t>
    <rPh sb="0" eb="2">
      <t>クロノ</t>
    </rPh>
    <phoneticPr fontId="1"/>
  </si>
  <si>
    <t>芥見Ａ</t>
    <rPh sb="0" eb="1">
      <t>アクタ</t>
    </rPh>
    <rPh sb="1" eb="2">
      <t>ミ</t>
    </rPh>
    <phoneticPr fontId="1"/>
  </si>
  <si>
    <t>藍川ＡＭＮ</t>
    <rPh sb="0" eb="2">
      <t>アイカワ</t>
    </rPh>
    <phoneticPr fontId="1"/>
  </si>
  <si>
    <t>大洞団地ＡＭＮ</t>
    <rPh sb="0" eb="1">
      <t>オオ</t>
    </rPh>
    <rPh sb="1" eb="2">
      <t>ホラ</t>
    </rPh>
    <rPh sb="2" eb="4">
      <t>ダンチ</t>
    </rPh>
    <phoneticPr fontId="1"/>
  </si>
  <si>
    <t>岩野田ＡＭＮ</t>
    <rPh sb="0" eb="2">
      <t>イワノ</t>
    </rPh>
    <rPh sb="2" eb="3">
      <t>タ</t>
    </rPh>
    <phoneticPr fontId="1"/>
  </si>
  <si>
    <t>下芥見</t>
    <rPh sb="0" eb="1">
      <t>シタ</t>
    </rPh>
    <rPh sb="1" eb="2">
      <t>アクタ</t>
    </rPh>
    <rPh sb="2" eb="3">
      <t>ミ</t>
    </rPh>
    <phoneticPr fontId="1"/>
  </si>
  <si>
    <t>岩田坂</t>
    <rPh sb="0" eb="3">
      <t>イワタザカ</t>
    </rPh>
    <phoneticPr fontId="1"/>
  </si>
  <si>
    <t>日野長森東</t>
    <rPh sb="0" eb="2">
      <t>ヒノ</t>
    </rPh>
    <rPh sb="2" eb="4">
      <t>ナガモリ</t>
    </rPh>
    <rPh sb="4" eb="5">
      <t>ヒガシ</t>
    </rPh>
    <phoneticPr fontId="1"/>
  </si>
  <si>
    <t>梅林</t>
    <rPh sb="0" eb="2">
      <t>バイリン</t>
    </rPh>
    <phoneticPr fontId="1"/>
  </si>
  <si>
    <t>岐阜加納</t>
    <rPh sb="0" eb="2">
      <t>ギフ</t>
    </rPh>
    <rPh sb="2" eb="4">
      <t>カノウ</t>
    </rPh>
    <phoneticPr fontId="1"/>
  </si>
  <si>
    <t>加納三里</t>
    <rPh sb="0" eb="2">
      <t>カノウ</t>
    </rPh>
    <rPh sb="2" eb="4">
      <t>ミサト</t>
    </rPh>
    <phoneticPr fontId="1"/>
  </si>
  <si>
    <t>加納六条</t>
    <rPh sb="0" eb="2">
      <t>カノウ</t>
    </rPh>
    <rPh sb="2" eb="4">
      <t>ロクジョウ</t>
    </rPh>
    <phoneticPr fontId="1"/>
  </si>
  <si>
    <t>茜部</t>
    <rPh sb="0" eb="1">
      <t>アカネ</t>
    </rPh>
    <rPh sb="1" eb="2">
      <t>ブ</t>
    </rPh>
    <phoneticPr fontId="1"/>
  </si>
  <si>
    <t>岐阜南部</t>
    <rPh sb="0" eb="2">
      <t>ギフ</t>
    </rPh>
    <rPh sb="2" eb="4">
      <t>ナンブ</t>
    </rPh>
    <phoneticPr fontId="1"/>
  </si>
  <si>
    <t>忠節</t>
    <rPh sb="0" eb="2">
      <t>チュウセツ</t>
    </rPh>
    <phoneticPr fontId="1"/>
  </si>
  <si>
    <t>岩野田</t>
    <rPh sb="0" eb="1">
      <t>イワ</t>
    </rPh>
    <rPh sb="1" eb="2">
      <t>ノ</t>
    </rPh>
    <rPh sb="2" eb="3">
      <t>タ</t>
    </rPh>
    <phoneticPr fontId="1"/>
  </si>
  <si>
    <t>岐阜本荘</t>
    <rPh sb="0" eb="2">
      <t>ギフ</t>
    </rPh>
    <rPh sb="2" eb="4">
      <t>ホンジョウ</t>
    </rPh>
    <phoneticPr fontId="1"/>
  </si>
  <si>
    <t>岐北</t>
    <rPh sb="0" eb="2">
      <t>ギホク</t>
    </rPh>
    <phoneticPr fontId="1"/>
  </si>
  <si>
    <t>岐南</t>
    <rPh sb="0" eb="2">
      <t>ギナン</t>
    </rPh>
    <phoneticPr fontId="1"/>
  </si>
  <si>
    <t>長良</t>
    <rPh sb="0" eb="2">
      <t>ナガラ</t>
    </rPh>
    <phoneticPr fontId="1"/>
  </si>
  <si>
    <t>管理番号</t>
    <rPh sb="0" eb="2">
      <t>カンリ</t>
    </rPh>
    <rPh sb="2" eb="4">
      <t>バンゴウ</t>
    </rPh>
    <phoneticPr fontId="1"/>
  </si>
  <si>
    <t>藍川橋N</t>
    <rPh sb="0" eb="2">
      <t>アイカワ</t>
    </rPh>
    <rPh sb="2" eb="3">
      <t>ハシ</t>
    </rPh>
    <phoneticPr fontId="1"/>
  </si>
  <si>
    <t>下芥見MN</t>
    <rPh sb="0" eb="1">
      <t>シタ</t>
    </rPh>
    <rPh sb="1" eb="2">
      <t>アクタ</t>
    </rPh>
    <rPh sb="2" eb="3">
      <t>ミ</t>
    </rPh>
    <phoneticPr fontId="1"/>
  </si>
  <si>
    <t>岩田坂MN</t>
    <rPh sb="0" eb="3">
      <t>イワタザカ</t>
    </rPh>
    <phoneticPr fontId="1"/>
  </si>
  <si>
    <t>長良北部N</t>
    <rPh sb="0" eb="2">
      <t>ナガラ</t>
    </rPh>
    <rPh sb="2" eb="4">
      <t>ホクブ</t>
    </rPh>
    <phoneticPr fontId="1"/>
  </si>
  <si>
    <t>長良西部N</t>
    <rPh sb="0" eb="2">
      <t>ナガラ</t>
    </rPh>
    <rPh sb="2" eb="4">
      <t>セイブ</t>
    </rPh>
    <phoneticPr fontId="1"/>
  </si>
  <si>
    <t>長良中央N</t>
    <rPh sb="0" eb="2">
      <t>ナガラ</t>
    </rPh>
    <rPh sb="2" eb="4">
      <t>チュウオウ</t>
    </rPh>
    <phoneticPr fontId="1"/>
  </si>
  <si>
    <t>長良東部N</t>
    <rPh sb="0" eb="2">
      <t>ナガラ</t>
    </rPh>
    <rPh sb="2" eb="4">
      <t>トウブ</t>
    </rPh>
    <phoneticPr fontId="1"/>
  </si>
  <si>
    <t>尻毛N</t>
    <rPh sb="0" eb="1">
      <t>シリ</t>
    </rPh>
    <rPh sb="1" eb="2">
      <t>ケ</t>
    </rPh>
    <phoneticPr fontId="1"/>
  </si>
  <si>
    <t>近の島N</t>
    <rPh sb="0" eb="1">
      <t>ゴン</t>
    </rPh>
    <rPh sb="2" eb="3">
      <t>シマ</t>
    </rPh>
    <phoneticPr fontId="1"/>
  </si>
  <si>
    <t>日野長森東MN</t>
    <rPh sb="0" eb="2">
      <t>ヒノ</t>
    </rPh>
    <rPh sb="2" eb="4">
      <t>ナガモリ</t>
    </rPh>
    <rPh sb="4" eb="5">
      <t>ヒガシ</t>
    </rPh>
    <phoneticPr fontId="1"/>
  </si>
  <si>
    <t>岐阜北部N</t>
    <rPh sb="0" eb="2">
      <t>ギフ</t>
    </rPh>
    <rPh sb="2" eb="4">
      <t>ホクブ</t>
    </rPh>
    <phoneticPr fontId="1"/>
  </si>
  <si>
    <t>岐阜中央N</t>
    <rPh sb="0" eb="2">
      <t>ギフ</t>
    </rPh>
    <rPh sb="2" eb="4">
      <t>チュウオウ</t>
    </rPh>
    <phoneticPr fontId="1"/>
  </si>
  <si>
    <t>梅林MN</t>
    <rPh sb="0" eb="2">
      <t>バイリン</t>
    </rPh>
    <phoneticPr fontId="1"/>
  </si>
  <si>
    <t>岐阜中野入舟N</t>
    <rPh sb="0" eb="2">
      <t>ギフ</t>
    </rPh>
    <rPh sb="2" eb="4">
      <t>ナカノ</t>
    </rPh>
    <rPh sb="4" eb="5">
      <t>イ</t>
    </rPh>
    <rPh sb="5" eb="6">
      <t>フネ</t>
    </rPh>
    <phoneticPr fontId="1"/>
  </si>
  <si>
    <t>鏡島N</t>
    <rPh sb="0" eb="1">
      <t>カガミ</t>
    </rPh>
    <rPh sb="1" eb="2">
      <t>シマ</t>
    </rPh>
    <phoneticPr fontId="1"/>
  </si>
  <si>
    <t>本荘N</t>
    <rPh sb="0" eb="2">
      <t>ホンジョウ</t>
    </rPh>
    <phoneticPr fontId="1"/>
  </si>
  <si>
    <t>駅前N</t>
    <rPh sb="0" eb="2">
      <t>エキマエ</t>
    </rPh>
    <phoneticPr fontId="1"/>
  </si>
  <si>
    <t>長森MN</t>
    <rPh sb="0" eb="2">
      <t>ナガモリ</t>
    </rPh>
    <phoneticPr fontId="1"/>
  </si>
  <si>
    <t>岐阜加納MN</t>
    <rPh sb="0" eb="2">
      <t>ギフ</t>
    </rPh>
    <rPh sb="2" eb="4">
      <t>カノウ</t>
    </rPh>
    <phoneticPr fontId="1"/>
  </si>
  <si>
    <t>加納三里MN</t>
    <rPh sb="0" eb="2">
      <t>カノウ</t>
    </rPh>
    <rPh sb="2" eb="4">
      <t>ミサト</t>
    </rPh>
    <phoneticPr fontId="1"/>
  </si>
  <si>
    <t>加納六条MN</t>
    <rPh sb="0" eb="2">
      <t>カノウ</t>
    </rPh>
    <rPh sb="2" eb="4">
      <t>ロクジョウ</t>
    </rPh>
    <phoneticPr fontId="1"/>
  </si>
  <si>
    <t>県庁前N</t>
    <rPh sb="0" eb="3">
      <t>ケンチョウマエ</t>
    </rPh>
    <phoneticPr fontId="1"/>
  </si>
  <si>
    <t>G</t>
    <phoneticPr fontId="1"/>
  </si>
  <si>
    <t>C</t>
    <phoneticPr fontId="1"/>
  </si>
  <si>
    <t>鷺山ときわＮ</t>
    <rPh sb="0" eb="2">
      <t>サギヤマ</t>
    </rPh>
    <phoneticPr fontId="1"/>
  </si>
  <si>
    <t>C</t>
    <phoneticPr fontId="1"/>
  </si>
  <si>
    <t>那加西部</t>
    <rPh sb="0" eb="2">
      <t>ナカ</t>
    </rPh>
    <rPh sb="2" eb="4">
      <t>セイブ</t>
    </rPh>
    <phoneticPr fontId="1"/>
  </si>
  <si>
    <t>那加東部</t>
    <rPh sb="0" eb="2">
      <t>ナカ</t>
    </rPh>
    <rPh sb="2" eb="4">
      <t>トウブ</t>
    </rPh>
    <phoneticPr fontId="1"/>
  </si>
  <si>
    <t>蘇原</t>
    <rPh sb="0" eb="2">
      <t>ソハラ</t>
    </rPh>
    <phoneticPr fontId="1"/>
  </si>
  <si>
    <t>川島</t>
    <rPh sb="0" eb="2">
      <t>カワシマ</t>
    </rPh>
    <phoneticPr fontId="1"/>
  </si>
  <si>
    <t>那加</t>
    <rPh sb="0" eb="2">
      <t>ナカ</t>
    </rPh>
    <phoneticPr fontId="1"/>
  </si>
  <si>
    <t>各務原中央</t>
    <rPh sb="0" eb="3">
      <t>カガミハラ</t>
    </rPh>
    <rPh sb="3" eb="5">
      <t>チュウオウ</t>
    </rPh>
    <phoneticPr fontId="1"/>
  </si>
  <si>
    <t>鵜沼</t>
    <rPh sb="0" eb="2">
      <t>ウヌマ</t>
    </rPh>
    <phoneticPr fontId="1"/>
  </si>
  <si>
    <t>蘇原北尾崎</t>
    <rPh sb="0" eb="2">
      <t>ソハラ</t>
    </rPh>
    <rPh sb="2" eb="3">
      <t>キタ</t>
    </rPh>
    <rPh sb="3" eb="5">
      <t>オザキ</t>
    </rPh>
    <phoneticPr fontId="1"/>
  </si>
  <si>
    <t>羽島中央</t>
    <rPh sb="0" eb="2">
      <t>ハシマ</t>
    </rPh>
    <rPh sb="2" eb="4">
      <t>チュウオウ</t>
    </rPh>
    <phoneticPr fontId="1"/>
  </si>
  <si>
    <t>羽島南部</t>
    <rPh sb="0" eb="2">
      <t>ハシマ</t>
    </rPh>
    <rPh sb="2" eb="4">
      <t>ナンブ</t>
    </rPh>
    <phoneticPr fontId="1"/>
  </si>
  <si>
    <t>羽島北部AM</t>
    <rPh sb="0" eb="2">
      <t>ハシマ</t>
    </rPh>
    <rPh sb="2" eb="4">
      <t>ホクブ</t>
    </rPh>
    <phoneticPr fontId="1"/>
  </si>
  <si>
    <t>羽島東部N</t>
    <rPh sb="0" eb="2">
      <t>ハシマ</t>
    </rPh>
    <rPh sb="2" eb="4">
      <t>トウブ</t>
    </rPh>
    <phoneticPr fontId="1"/>
  </si>
  <si>
    <t>竹鼻N</t>
    <rPh sb="0" eb="2">
      <t>タケハナ</t>
    </rPh>
    <phoneticPr fontId="1"/>
  </si>
  <si>
    <t>小熊N</t>
    <rPh sb="0" eb="2">
      <t>コグマ</t>
    </rPh>
    <phoneticPr fontId="1"/>
  </si>
  <si>
    <t>足近N</t>
    <rPh sb="0" eb="1">
      <t>アシ</t>
    </rPh>
    <rPh sb="1" eb="2">
      <t>チカ</t>
    </rPh>
    <phoneticPr fontId="1"/>
  </si>
  <si>
    <t>羽島中央N</t>
    <rPh sb="0" eb="2">
      <t>ハシマ</t>
    </rPh>
    <rPh sb="2" eb="4">
      <t>チュウオウ</t>
    </rPh>
    <phoneticPr fontId="1"/>
  </si>
  <si>
    <t>羽島南部N</t>
    <rPh sb="0" eb="2">
      <t>ハシマ</t>
    </rPh>
    <rPh sb="2" eb="4">
      <t>ナンブ</t>
    </rPh>
    <phoneticPr fontId="1"/>
  </si>
  <si>
    <t>羽島</t>
    <rPh sb="0" eb="2">
      <t>ハシマ</t>
    </rPh>
    <phoneticPr fontId="1"/>
  </si>
  <si>
    <t>羽島北部</t>
    <rPh sb="0" eb="2">
      <t>ハシマ</t>
    </rPh>
    <rPh sb="2" eb="4">
      <t>ホクブ</t>
    </rPh>
    <phoneticPr fontId="1"/>
  </si>
  <si>
    <t>笠松</t>
    <rPh sb="0" eb="2">
      <t>カサマツ</t>
    </rPh>
    <phoneticPr fontId="1"/>
  </si>
  <si>
    <t>岐南西</t>
    <rPh sb="0" eb="2">
      <t>ギナン</t>
    </rPh>
    <rPh sb="2" eb="3">
      <t>セイ</t>
    </rPh>
    <phoneticPr fontId="1"/>
  </si>
  <si>
    <t>岐南東</t>
    <rPh sb="0" eb="2">
      <t>ギナン</t>
    </rPh>
    <rPh sb="2" eb="3">
      <t>ヒガシ</t>
    </rPh>
    <phoneticPr fontId="1"/>
  </si>
  <si>
    <t>笠松N</t>
    <rPh sb="0" eb="2">
      <t>カサマツ</t>
    </rPh>
    <phoneticPr fontId="1"/>
  </si>
  <si>
    <t>岐南徳田N</t>
    <rPh sb="0" eb="2">
      <t>ギナン</t>
    </rPh>
    <rPh sb="2" eb="4">
      <t>トクダ</t>
    </rPh>
    <phoneticPr fontId="1"/>
  </si>
  <si>
    <t>岐南東N</t>
    <rPh sb="0" eb="2">
      <t>ギナン</t>
    </rPh>
    <rPh sb="2" eb="3">
      <t>ヒガシ</t>
    </rPh>
    <phoneticPr fontId="1"/>
  </si>
  <si>
    <t>G</t>
    <phoneticPr fontId="1"/>
  </si>
  <si>
    <t>岐阜市欄</t>
    <rPh sb="0" eb="2">
      <t>ギフ</t>
    </rPh>
    <rPh sb="2" eb="3">
      <t>シ</t>
    </rPh>
    <rPh sb="3" eb="4">
      <t>ラン</t>
    </rPh>
    <phoneticPr fontId="1"/>
  </si>
  <si>
    <t>山県高富</t>
    <rPh sb="0" eb="2">
      <t>ヤマガタ</t>
    </rPh>
    <rPh sb="2" eb="4">
      <t>タカトミ</t>
    </rPh>
    <phoneticPr fontId="1"/>
  </si>
  <si>
    <t>山県</t>
    <rPh sb="0" eb="2">
      <t>ヤマガタ</t>
    </rPh>
    <phoneticPr fontId="1"/>
  </si>
  <si>
    <t>山県美山</t>
    <rPh sb="0" eb="2">
      <t>ヤマガタ</t>
    </rPh>
    <rPh sb="2" eb="4">
      <t>ミヤマ</t>
    </rPh>
    <phoneticPr fontId="1"/>
  </si>
  <si>
    <t>山県高富AMN</t>
    <rPh sb="0" eb="2">
      <t>ヤマガタ</t>
    </rPh>
    <rPh sb="2" eb="4">
      <t>タカトミ</t>
    </rPh>
    <phoneticPr fontId="1"/>
  </si>
  <si>
    <t>山県MN</t>
    <rPh sb="0" eb="2">
      <t>ヤマガタ</t>
    </rPh>
    <phoneticPr fontId="1"/>
  </si>
  <si>
    <t>山県美山AM</t>
    <rPh sb="0" eb="2">
      <t>ヤマガタ</t>
    </rPh>
    <rPh sb="2" eb="4">
      <t>ミヤマ</t>
    </rPh>
    <phoneticPr fontId="1"/>
  </si>
  <si>
    <t>高富AN</t>
    <rPh sb="0" eb="2">
      <t>タカトミ</t>
    </rPh>
    <phoneticPr fontId="1"/>
  </si>
  <si>
    <t>高富</t>
    <rPh sb="0" eb="2">
      <t>タカトミ</t>
    </rPh>
    <phoneticPr fontId="1"/>
  </si>
  <si>
    <t>高富大桑</t>
    <rPh sb="0" eb="2">
      <t>タカトミ</t>
    </rPh>
    <rPh sb="2" eb="4">
      <t>オオクワ</t>
    </rPh>
    <phoneticPr fontId="1"/>
  </si>
  <si>
    <t>美山</t>
    <rPh sb="0" eb="2">
      <t>ミヤマ</t>
    </rPh>
    <phoneticPr fontId="1"/>
  </si>
  <si>
    <t>G</t>
    <phoneticPr fontId="1"/>
  </si>
  <si>
    <t>C</t>
    <phoneticPr fontId="1"/>
  </si>
  <si>
    <t>）</t>
    <phoneticPr fontId="1"/>
  </si>
  <si>
    <t>枚　　（</t>
    <rPh sb="0" eb="1">
      <t>マイ</t>
    </rPh>
    <phoneticPr fontId="1"/>
  </si>
  <si>
    <t>◎各務原市　</t>
    <rPh sb="1" eb="4">
      <t>カガミハラ</t>
    </rPh>
    <rPh sb="4" eb="5">
      <t>シ</t>
    </rPh>
    <phoneticPr fontId="1"/>
  </si>
  <si>
    <t>◎羽島市　</t>
    <rPh sb="1" eb="3">
      <t>ハシマ</t>
    </rPh>
    <rPh sb="3" eb="4">
      <t>シ</t>
    </rPh>
    <phoneticPr fontId="1"/>
  </si>
  <si>
    <t>◎羽島郡</t>
    <rPh sb="1" eb="3">
      <t>ハシマ</t>
    </rPh>
    <rPh sb="3" eb="4">
      <t>グン</t>
    </rPh>
    <phoneticPr fontId="1"/>
  </si>
  <si>
    <t>◎山県市</t>
    <rPh sb="1" eb="3">
      <t>ヤマガタ</t>
    </rPh>
    <rPh sb="3" eb="4">
      <t>シ</t>
    </rPh>
    <phoneticPr fontId="1"/>
  </si>
  <si>
    <t>◎瑞穂市　</t>
    <rPh sb="1" eb="3">
      <t>ミズホ</t>
    </rPh>
    <rPh sb="3" eb="4">
      <t>シ</t>
    </rPh>
    <rPh sb="4" eb="5">
      <t>ハライチ</t>
    </rPh>
    <phoneticPr fontId="1"/>
  </si>
  <si>
    <t>瑞穂AMN</t>
    <rPh sb="0" eb="2">
      <t>ミヅホ</t>
    </rPh>
    <phoneticPr fontId="1"/>
  </si>
  <si>
    <t>瑞穂北AMN</t>
    <rPh sb="0" eb="2">
      <t>ミヅホ</t>
    </rPh>
    <rPh sb="2" eb="3">
      <t>キタ</t>
    </rPh>
    <phoneticPr fontId="1"/>
  </si>
  <si>
    <t>美江寺</t>
    <rPh sb="0" eb="3">
      <t>ミエジ</t>
    </rPh>
    <phoneticPr fontId="1"/>
  </si>
  <si>
    <t>瑞穂牛牧N</t>
    <rPh sb="0" eb="2">
      <t>ミヅホ</t>
    </rPh>
    <rPh sb="2" eb="3">
      <t>ウシ</t>
    </rPh>
    <rPh sb="3" eb="4">
      <t>マキ</t>
    </rPh>
    <phoneticPr fontId="1"/>
  </si>
  <si>
    <t>瑞穂</t>
    <rPh sb="0" eb="2">
      <t>ミヅホ</t>
    </rPh>
    <phoneticPr fontId="1"/>
  </si>
  <si>
    <t>瑞穂北</t>
    <rPh sb="0" eb="2">
      <t>ミヅホ</t>
    </rPh>
    <rPh sb="2" eb="3">
      <t>キタ</t>
    </rPh>
    <phoneticPr fontId="1"/>
  </si>
  <si>
    <t>G</t>
    <phoneticPr fontId="1"/>
  </si>
  <si>
    <t>G</t>
    <phoneticPr fontId="1"/>
  </si>
  <si>
    <t>◎本巣市　</t>
    <rPh sb="1" eb="3">
      <t>モトス</t>
    </rPh>
    <rPh sb="3" eb="4">
      <t>シ</t>
    </rPh>
    <rPh sb="4" eb="5">
      <t>ハライチ</t>
    </rPh>
    <phoneticPr fontId="1"/>
  </si>
  <si>
    <t>糸貫</t>
    <rPh sb="0" eb="2">
      <t>イトヌキ</t>
    </rPh>
    <phoneticPr fontId="1"/>
  </si>
  <si>
    <t>山添AMCN</t>
    <rPh sb="0" eb="2">
      <t>ヤマゾエ</t>
    </rPh>
    <phoneticPr fontId="1"/>
  </si>
  <si>
    <t>根尾AMCN</t>
    <rPh sb="0" eb="2">
      <t>ネオ</t>
    </rPh>
    <phoneticPr fontId="1"/>
  </si>
  <si>
    <t>山添</t>
    <rPh sb="0" eb="2">
      <t>ヤマゾエ</t>
    </rPh>
    <phoneticPr fontId="1"/>
  </si>
  <si>
    <t>根尾</t>
    <rPh sb="0" eb="2">
      <t>ネオ</t>
    </rPh>
    <phoneticPr fontId="1"/>
  </si>
  <si>
    <t>真正</t>
    <rPh sb="0" eb="2">
      <t>シンセイ</t>
    </rPh>
    <phoneticPr fontId="1"/>
  </si>
  <si>
    <t>本巣北方</t>
    <rPh sb="0" eb="2">
      <t>モトス</t>
    </rPh>
    <rPh sb="2" eb="4">
      <t>キタガタ</t>
    </rPh>
    <phoneticPr fontId="1"/>
  </si>
  <si>
    <t>本巣郡欄</t>
    <rPh sb="0" eb="3">
      <t>モトスグン</t>
    </rPh>
    <rPh sb="3" eb="4">
      <t>ラン</t>
    </rPh>
    <phoneticPr fontId="1"/>
  </si>
  <si>
    <t>◎本巣郡　</t>
    <rPh sb="1" eb="4">
      <t>モトスグン</t>
    </rPh>
    <phoneticPr fontId="1"/>
  </si>
  <si>
    <t>北方</t>
    <rPh sb="0" eb="2">
      <t>キタガタ</t>
    </rPh>
    <phoneticPr fontId="1"/>
  </si>
  <si>
    <t>◎大垣市　</t>
    <rPh sb="1" eb="3">
      <t>オオガキ</t>
    </rPh>
    <rPh sb="3" eb="4">
      <t>シ</t>
    </rPh>
    <phoneticPr fontId="1"/>
  </si>
  <si>
    <t>大垣高田</t>
    <rPh sb="0" eb="2">
      <t>オオガキ</t>
    </rPh>
    <rPh sb="2" eb="4">
      <t>タカダ</t>
    </rPh>
    <phoneticPr fontId="1"/>
  </si>
  <si>
    <t>大垣高田M</t>
    <rPh sb="0" eb="2">
      <t>オオガキ</t>
    </rPh>
    <rPh sb="2" eb="4">
      <t>タカダ</t>
    </rPh>
    <phoneticPr fontId="1"/>
  </si>
  <si>
    <t>大垣東部M</t>
    <rPh sb="0" eb="2">
      <t>オオガキ</t>
    </rPh>
    <rPh sb="2" eb="4">
      <t>トウブ</t>
    </rPh>
    <phoneticPr fontId="1"/>
  </si>
  <si>
    <t>大垣西部N</t>
    <rPh sb="0" eb="2">
      <t>オオガキ</t>
    </rPh>
    <rPh sb="2" eb="4">
      <t>セイブ</t>
    </rPh>
    <phoneticPr fontId="1"/>
  </si>
  <si>
    <t>大垣西部M</t>
    <rPh sb="0" eb="2">
      <t>オオガキ</t>
    </rPh>
    <rPh sb="2" eb="4">
      <t>セイブ</t>
    </rPh>
    <phoneticPr fontId="1"/>
  </si>
  <si>
    <t>大垣駅前M</t>
    <rPh sb="0" eb="2">
      <t>オオガキ</t>
    </rPh>
    <rPh sb="2" eb="4">
      <t>エキマエ</t>
    </rPh>
    <phoneticPr fontId="1"/>
  </si>
  <si>
    <t>大垣北部</t>
    <rPh sb="0" eb="2">
      <t>オオガキ</t>
    </rPh>
    <rPh sb="2" eb="4">
      <t>ホクブ</t>
    </rPh>
    <phoneticPr fontId="1"/>
  </si>
  <si>
    <t>大垣北部M</t>
    <rPh sb="0" eb="2">
      <t>オオガキ</t>
    </rPh>
    <rPh sb="2" eb="4">
      <t>ホクブ</t>
    </rPh>
    <phoneticPr fontId="1"/>
  </si>
  <si>
    <t>大垣赤坂M</t>
    <rPh sb="0" eb="2">
      <t>オオガキ</t>
    </rPh>
    <rPh sb="2" eb="4">
      <t>アカサカ</t>
    </rPh>
    <phoneticPr fontId="1"/>
  </si>
  <si>
    <t>上石津AM</t>
    <rPh sb="0" eb="1">
      <t>ウエ</t>
    </rPh>
    <rPh sb="1" eb="3">
      <t>イシヅ</t>
    </rPh>
    <phoneticPr fontId="1"/>
  </si>
  <si>
    <t>大垣</t>
    <rPh sb="0" eb="2">
      <t>オオガキ</t>
    </rPh>
    <phoneticPr fontId="1"/>
  </si>
  <si>
    <t>大垣東部</t>
    <rPh sb="0" eb="2">
      <t>オオガキ</t>
    </rPh>
    <rPh sb="2" eb="4">
      <t>トウブ</t>
    </rPh>
    <phoneticPr fontId="1"/>
  </si>
  <si>
    <t>大垣西部</t>
    <rPh sb="0" eb="2">
      <t>オオガキ</t>
    </rPh>
    <rPh sb="2" eb="4">
      <t>セイブ</t>
    </rPh>
    <phoneticPr fontId="1"/>
  </si>
  <si>
    <t>赤坂</t>
    <rPh sb="0" eb="2">
      <t>アカサカ</t>
    </rPh>
    <phoneticPr fontId="1"/>
  </si>
  <si>
    <t>北垣</t>
    <rPh sb="0" eb="1">
      <t>キタ</t>
    </rPh>
    <rPh sb="1" eb="2">
      <t>カキ</t>
    </rPh>
    <phoneticPr fontId="1"/>
  </si>
  <si>
    <t>大垣大迫</t>
    <rPh sb="0" eb="2">
      <t>オオガキ</t>
    </rPh>
    <rPh sb="2" eb="4">
      <t>オオサコ</t>
    </rPh>
    <phoneticPr fontId="1"/>
  </si>
  <si>
    <t>大垣中川</t>
    <rPh sb="0" eb="2">
      <t>オオガキ</t>
    </rPh>
    <rPh sb="2" eb="4">
      <t>ナカガワ</t>
    </rPh>
    <phoneticPr fontId="1"/>
  </si>
  <si>
    <t>墨俣</t>
    <rPh sb="0" eb="2">
      <t>スノマタ</t>
    </rPh>
    <phoneticPr fontId="1"/>
  </si>
  <si>
    <t>上石津</t>
    <rPh sb="0" eb="1">
      <t>ウエ</t>
    </rPh>
    <rPh sb="1" eb="3">
      <t>イシヅ</t>
    </rPh>
    <phoneticPr fontId="1"/>
  </si>
  <si>
    <t>大垣中央</t>
    <rPh sb="0" eb="2">
      <t>オオガキ</t>
    </rPh>
    <rPh sb="2" eb="4">
      <t>チュウオウ</t>
    </rPh>
    <phoneticPr fontId="1"/>
  </si>
  <si>
    <t>大垣N</t>
    <rPh sb="0" eb="2">
      <t>オオガキ</t>
    </rPh>
    <phoneticPr fontId="1"/>
  </si>
  <si>
    <t>大垣東部N</t>
    <rPh sb="0" eb="2">
      <t>オオガキ</t>
    </rPh>
    <rPh sb="2" eb="4">
      <t>トウブ</t>
    </rPh>
    <phoneticPr fontId="1"/>
  </si>
  <si>
    <t>大垣荒崎N</t>
    <rPh sb="0" eb="2">
      <t>オオガキ</t>
    </rPh>
    <rPh sb="2" eb="4">
      <t>アラサキ</t>
    </rPh>
    <phoneticPr fontId="1"/>
  </si>
  <si>
    <t>大垣駅前</t>
    <rPh sb="0" eb="2">
      <t>オオガキ</t>
    </rPh>
    <rPh sb="2" eb="4">
      <t>エキマエ</t>
    </rPh>
    <phoneticPr fontId="1"/>
  </si>
  <si>
    <t>大垣赤坂</t>
    <rPh sb="0" eb="2">
      <t>オオガキ</t>
    </rPh>
    <rPh sb="2" eb="3">
      <t>アカ</t>
    </rPh>
    <rPh sb="3" eb="4">
      <t>サカ</t>
    </rPh>
    <phoneticPr fontId="1"/>
  </si>
  <si>
    <t>大野</t>
    <rPh sb="0" eb="2">
      <t>オオノ</t>
    </rPh>
    <phoneticPr fontId="1"/>
  </si>
  <si>
    <t>揖斐</t>
    <rPh sb="0" eb="2">
      <t>イビ</t>
    </rPh>
    <phoneticPr fontId="1"/>
  </si>
  <si>
    <t>大野西</t>
    <rPh sb="0" eb="2">
      <t>オオノ</t>
    </rPh>
    <rPh sb="2" eb="3">
      <t>セイ</t>
    </rPh>
    <phoneticPr fontId="1"/>
  </si>
  <si>
    <t>池田北</t>
    <rPh sb="0" eb="2">
      <t>イケダ</t>
    </rPh>
    <rPh sb="2" eb="3">
      <t>キタ</t>
    </rPh>
    <phoneticPr fontId="1"/>
  </si>
  <si>
    <t>池田南</t>
    <rPh sb="0" eb="2">
      <t>イケダ</t>
    </rPh>
    <rPh sb="2" eb="3">
      <t>ミナミ</t>
    </rPh>
    <phoneticPr fontId="1"/>
  </si>
  <si>
    <t>池田八幡</t>
    <rPh sb="0" eb="2">
      <t>イケダ</t>
    </rPh>
    <rPh sb="2" eb="4">
      <t>ハチマン</t>
    </rPh>
    <phoneticPr fontId="1"/>
  </si>
  <si>
    <t>いび池田</t>
    <rPh sb="2" eb="4">
      <t>イケダ</t>
    </rPh>
    <phoneticPr fontId="1"/>
  </si>
  <si>
    <t>◎揖斐郡　</t>
    <rPh sb="1" eb="4">
      <t>イビグン</t>
    </rPh>
    <rPh sb="4" eb="5">
      <t>ハライチ</t>
    </rPh>
    <phoneticPr fontId="1"/>
  </si>
  <si>
    <t>大野ＡＭ</t>
    <rPh sb="0" eb="2">
      <t>オオノ</t>
    </rPh>
    <phoneticPr fontId="1"/>
  </si>
  <si>
    <t>大野西ＡＭ</t>
    <rPh sb="0" eb="2">
      <t>オオノ</t>
    </rPh>
    <rPh sb="2" eb="3">
      <t>セイ</t>
    </rPh>
    <phoneticPr fontId="1"/>
  </si>
  <si>
    <t>池田北Ａ</t>
    <rPh sb="0" eb="2">
      <t>イケダ</t>
    </rPh>
    <rPh sb="2" eb="3">
      <t>キタ</t>
    </rPh>
    <phoneticPr fontId="1"/>
  </si>
  <si>
    <t>池田南Ａ</t>
    <rPh sb="0" eb="2">
      <t>イケダ</t>
    </rPh>
    <rPh sb="2" eb="3">
      <t>ミナミ</t>
    </rPh>
    <phoneticPr fontId="1"/>
  </si>
  <si>
    <t>池田</t>
    <rPh sb="0" eb="2">
      <t>イケダ</t>
    </rPh>
    <phoneticPr fontId="1"/>
  </si>
  <si>
    <t>C</t>
    <phoneticPr fontId="1"/>
  </si>
  <si>
    <t>◎安八郡　</t>
    <rPh sb="1" eb="3">
      <t>アンパチ</t>
    </rPh>
    <rPh sb="3" eb="4">
      <t>グン</t>
    </rPh>
    <rPh sb="4" eb="5">
      <t>ハライチ</t>
    </rPh>
    <phoneticPr fontId="1"/>
  </si>
  <si>
    <t>大垣市欄</t>
    <rPh sb="0" eb="3">
      <t>オオガキシ</t>
    </rPh>
    <rPh sb="3" eb="4">
      <t>ラン</t>
    </rPh>
    <phoneticPr fontId="1"/>
  </si>
  <si>
    <t>安八</t>
    <rPh sb="0" eb="2">
      <t>アンパチ</t>
    </rPh>
    <phoneticPr fontId="1"/>
  </si>
  <si>
    <t>輪之内</t>
    <rPh sb="0" eb="3">
      <t>ワノウチ</t>
    </rPh>
    <phoneticPr fontId="1"/>
  </si>
  <si>
    <t>神戸</t>
    <rPh sb="0" eb="2">
      <t>コウベ</t>
    </rPh>
    <phoneticPr fontId="1"/>
  </si>
  <si>
    <t>◎海津市　</t>
    <rPh sb="1" eb="3">
      <t>カイヅ</t>
    </rPh>
    <rPh sb="3" eb="4">
      <t>シ</t>
    </rPh>
    <phoneticPr fontId="1"/>
  </si>
  <si>
    <t>海津平田</t>
    <rPh sb="0" eb="2">
      <t>カイヅ</t>
    </rPh>
    <rPh sb="2" eb="4">
      <t>ヒラタ</t>
    </rPh>
    <phoneticPr fontId="1"/>
  </si>
  <si>
    <t>海津平田ＡＭ</t>
    <rPh sb="0" eb="2">
      <t>カイヅ</t>
    </rPh>
    <rPh sb="2" eb="4">
      <t>ヒラタ</t>
    </rPh>
    <phoneticPr fontId="1"/>
  </si>
  <si>
    <t>高須Ａ</t>
    <rPh sb="0" eb="2">
      <t>タカス</t>
    </rPh>
    <phoneticPr fontId="1"/>
  </si>
  <si>
    <t>高須</t>
    <rPh sb="0" eb="2">
      <t>タカス</t>
    </rPh>
    <phoneticPr fontId="1"/>
  </si>
  <si>
    <t>石津</t>
    <rPh sb="0" eb="2">
      <t>イシヅ</t>
    </rPh>
    <phoneticPr fontId="1"/>
  </si>
  <si>
    <t>駒野</t>
    <rPh sb="0" eb="2">
      <t>コマノ</t>
    </rPh>
    <phoneticPr fontId="1"/>
  </si>
  <si>
    <t>海津</t>
    <rPh sb="0" eb="2">
      <t>カイヅ</t>
    </rPh>
    <phoneticPr fontId="1"/>
  </si>
  <si>
    <t>◎養老郡　</t>
    <rPh sb="1" eb="3">
      <t>ヨウロウ</t>
    </rPh>
    <rPh sb="3" eb="4">
      <t>グン</t>
    </rPh>
    <phoneticPr fontId="1"/>
  </si>
  <si>
    <t>高田Ｍ</t>
    <rPh sb="0" eb="2">
      <t>タカダ</t>
    </rPh>
    <phoneticPr fontId="1"/>
  </si>
  <si>
    <t>栗笠Ｍ</t>
    <rPh sb="0" eb="1">
      <t>クリ</t>
    </rPh>
    <rPh sb="1" eb="2">
      <t>カサ</t>
    </rPh>
    <phoneticPr fontId="1"/>
  </si>
  <si>
    <t>養老</t>
    <rPh sb="0" eb="2">
      <t>ヨウロウ</t>
    </rPh>
    <phoneticPr fontId="1"/>
  </si>
  <si>
    <t>高田</t>
    <rPh sb="0" eb="2">
      <t>タカダ</t>
    </rPh>
    <phoneticPr fontId="1"/>
  </si>
  <si>
    <t>みの高田</t>
    <rPh sb="2" eb="4">
      <t>タカダ</t>
    </rPh>
    <phoneticPr fontId="1"/>
  </si>
  <si>
    <t>養老南</t>
    <rPh sb="0" eb="2">
      <t>ヨウロウ</t>
    </rPh>
    <rPh sb="2" eb="3">
      <t>ミナミ</t>
    </rPh>
    <phoneticPr fontId="1"/>
  </si>
  <si>
    <t>Ｃ</t>
    <phoneticPr fontId="1"/>
  </si>
  <si>
    <t>栗笠</t>
    <phoneticPr fontId="1"/>
  </si>
  <si>
    <t>大垣市欄</t>
    <rPh sb="0" eb="4">
      <t>オオガキシラン</t>
    </rPh>
    <phoneticPr fontId="1"/>
  </si>
  <si>
    <t>◎不破郡　</t>
    <rPh sb="1" eb="3">
      <t>フワ</t>
    </rPh>
    <rPh sb="3" eb="4">
      <t>グン</t>
    </rPh>
    <phoneticPr fontId="1"/>
  </si>
  <si>
    <t>関ヶ原</t>
    <rPh sb="0" eb="3">
      <t>セキガハラ</t>
    </rPh>
    <phoneticPr fontId="1"/>
  </si>
  <si>
    <t>今須ＡＭＣＮ</t>
    <rPh sb="0" eb="1">
      <t>イマ</t>
    </rPh>
    <rPh sb="1" eb="2">
      <t>ス</t>
    </rPh>
    <phoneticPr fontId="1"/>
  </si>
  <si>
    <t>今須</t>
    <rPh sb="0" eb="1">
      <t>イマ</t>
    </rPh>
    <rPh sb="1" eb="2">
      <t>ス</t>
    </rPh>
    <phoneticPr fontId="1"/>
  </si>
  <si>
    <t>垂井</t>
    <rPh sb="0" eb="2">
      <t>タルイ</t>
    </rPh>
    <phoneticPr fontId="1"/>
  </si>
  <si>
    <t>垂井南部</t>
    <rPh sb="0" eb="2">
      <t>タルイ</t>
    </rPh>
    <rPh sb="2" eb="4">
      <t>ナンブ</t>
    </rPh>
    <phoneticPr fontId="1"/>
  </si>
  <si>
    <t>◎関市　</t>
    <rPh sb="1" eb="3">
      <t>セキシ</t>
    </rPh>
    <rPh sb="3" eb="4">
      <t>ハライチ</t>
    </rPh>
    <phoneticPr fontId="1"/>
  </si>
  <si>
    <t>関西部Ｍ</t>
    <rPh sb="0" eb="1">
      <t>セキ</t>
    </rPh>
    <rPh sb="1" eb="3">
      <t>セイブ</t>
    </rPh>
    <phoneticPr fontId="1"/>
  </si>
  <si>
    <t>関南部Ｍ</t>
    <rPh sb="0" eb="1">
      <t>セキ</t>
    </rPh>
    <rPh sb="1" eb="3">
      <t>ナンブ</t>
    </rPh>
    <phoneticPr fontId="1"/>
  </si>
  <si>
    <t>関東部Ｍ</t>
    <rPh sb="0" eb="1">
      <t>セキ</t>
    </rPh>
    <rPh sb="1" eb="3">
      <t>トウブ</t>
    </rPh>
    <phoneticPr fontId="1"/>
  </si>
  <si>
    <t>関北部Ｍ</t>
    <rPh sb="0" eb="1">
      <t>セキ</t>
    </rPh>
    <rPh sb="1" eb="3">
      <t>ホクブ</t>
    </rPh>
    <phoneticPr fontId="1"/>
  </si>
  <si>
    <t>小金田ＡＭＮ</t>
    <rPh sb="0" eb="1">
      <t>コ</t>
    </rPh>
    <rPh sb="1" eb="2">
      <t>カネ</t>
    </rPh>
    <rPh sb="2" eb="3">
      <t>タ</t>
    </rPh>
    <phoneticPr fontId="1"/>
  </si>
  <si>
    <t>富野ＡＭＣＮ</t>
    <rPh sb="0" eb="1">
      <t>トミ</t>
    </rPh>
    <rPh sb="1" eb="2">
      <t>ノ</t>
    </rPh>
    <phoneticPr fontId="1"/>
  </si>
  <si>
    <t>武芸川ＡＭＣＮ</t>
    <rPh sb="0" eb="3">
      <t>ムゲガワ</t>
    </rPh>
    <phoneticPr fontId="1"/>
  </si>
  <si>
    <t>洞戸ＡＭＣＮ</t>
    <rPh sb="0" eb="1">
      <t>ホラ</t>
    </rPh>
    <rPh sb="1" eb="2">
      <t>ト</t>
    </rPh>
    <phoneticPr fontId="1"/>
  </si>
  <si>
    <t>中ノ保ＡＭＣＮ</t>
    <rPh sb="0" eb="1">
      <t>ナカ</t>
    </rPh>
    <rPh sb="2" eb="3">
      <t>ホ</t>
    </rPh>
    <phoneticPr fontId="1"/>
  </si>
  <si>
    <t>上ノ保ＡＭＣＮ</t>
    <rPh sb="0" eb="1">
      <t>ウエ</t>
    </rPh>
    <rPh sb="2" eb="3">
      <t>ホ</t>
    </rPh>
    <phoneticPr fontId="1"/>
  </si>
  <si>
    <t>関中央Ｎ</t>
    <rPh sb="0" eb="1">
      <t>セキ</t>
    </rPh>
    <rPh sb="1" eb="3">
      <t>チュウオウ</t>
    </rPh>
    <phoneticPr fontId="1"/>
  </si>
  <si>
    <t>関東部Ｎ</t>
    <rPh sb="0" eb="1">
      <t>セキ</t>
    </rPh>
    <rPh sb="1" eb="3">
      <t>トウブ</t>
    </rPh>
    <phoneticPr fontId="1"/>
  </si>
  <si>
    <t>関南部Ｎ</t>
    <rPh sb="0" eb="1">
      <t>セキ</t>
    </rPh>
    <rPh sb="1" eb="3">
      <t>ナンブ</t>
    </rPh>
    <phoneticPr fontId="1"/>
  </si>
  <si>
    <t>関西部Ｎ</t>
    <rPh sb="0" eb="1">
      <t>セキ</t>
    </rPh>
    <rPh sb="1" eb="3">
      <t>セイブ</t>
    </rPh>
    <phoneticPr fontId="1"/>
  </si>
  <si>
    <t>関小瀬Ｎ</t>
    <rPh sb="0" eb="1">
      <t>セキ</t>
    </rPh>
    <rPh sb="1" eb="3">
      <t>コセ</t>
    </rPh>
    <phoneticPr fontId="1"/>
  </si>
  <si>
    <t>洞戸</t>
    <rPh sb="0" eb="1">
      <t>ホラ</t>
    </rPh>
    <rPh sb="1" eb="2">
      <t>ト</t>
    </rPh>
    <phoneticPr fontId="1"/>
  </si>
  <si>
    <t>中ノ保</t>
    <rPh sb="0" eb="1">
      <t>ナカ</t>
    </rPh>
    <rPh sb="2" eb="3">
      <t>ホ</t>
    </rPh>
    <phoneticPr fontId="1"/>
  </si>
  <si>
    <t>上ノ保</t>
    <rPh sb="0" eb="1">
      <t>ウエ</t>
    </rPh>
    <rPh sb="2" eb="3">
      <t>ホ</t>
    </rPh>
    <phoneticPr fontId="1"/>
  </si>
  <si>
    <t>G</t>
    <phoneticPr fontId="1"/>
  </si>
  <si>
    <t>旭ヶ丘</t>
    <rPh sb="0" eb="1">
      <t>アサヒ</t>
    </rPh>
    <rPh sb="2" eb="3">
      <t>オカ</t>
    </rPh>
    <phoneticPr fontId="1"/>
  </si>
  <si>
    <t>小金田</t>
    <rPh sb="0" eb="1">
      <t>コ</t>
    </rPh>
    <rPh sb="1" eb="2">
      <t>カネ</t>
    </rPh>
    <rPh sb="2" eb="3">
      <t>タ</t>
    </rPh>
    <phoneticPr fontId="1"/>
  </si>
  <si>
    <t>富野</t>
    <rPh sb="0" eb="1">
      <t>トミ</t>
    </rPh>
    <rPh sb="1" eb="2">
      <t>ノ</t>
    </rPh>
    <phoneticPr fontId="1"/>
  </si>
  <si>
    <t>武芸川</t>
    <rPh sb="0" eb="3">
      <t>ムゲガワ</t>
    </rPh>
    <phoneticPr fontId="1"/>
  </si>
  <si>
    <t>関西部</t>
    <rPh sb="0" eb="1">
      <t>セキ</t>
    </rPh>
    <rPh sb="1" eb="3">
      <t>セイブ</t>
    </rPh>
    <phoneticPr fontId="1"/>
  </si>
  <si>
    <t>関南部</t>
    <phoneticPr fontId="1"/>
  </si>
  <si>
    <t>関東部</t>
    <rPh sb="1" eb="3">
      <t>トウブ</t>
    </rPh>
    <phoneticPr fontId="1"/>
  </si>
  <si>
    <t>関北部</t>
    <rPh sb="0" eb="1">
      <t>セキ</t>
    </rPh>
    <rPh sb="1" eb="3">
      <t>ホクブ</t>
    </rPh>
    <phoneticPr fontId="1"/>
  </si>
  <si>
    <t>関</t>
    <rPh sb="0" eb="1">
      <t>セキ</t>
    </rPh>
    <phoneticPr fontId="1"/>
  </si>
  <si>
    <t>◎美濃市　</t>
    <rPh sb="1" eb="4">
      <t>ミノシ</t>
    </rPh>
    <rPh sb="4" eb="5">
      <t>ハライチ</t>
    </rPh>
    <phoneticPr fontId="1"/>
  </si>
  <si>
    <t>美濃ＡＭ</t>
    <rPh sb="0" eb="2">
      <t>ミノ</t>
    </rPh>
    <phoneticPr fontId="1"/>
  </si>
  <si>
    <t>牧谷ＡＭ</t>
    <rPh sb="0" eb="1">
      <t>マキ</t>
    </rPh>
    <rPh sb="1" eb="2">
      <t>タニ</t>
    </rPh>
    <phoneticPr fontId="1"/>
  </si>
  <si>
    <t>美濃</t>
    <rPh sb="0" eb="2">
      <t>ミノ</t>
    </rPh>
    <phoneticPr fontId="1"/>
  </si>
  <si>
    <t>美濃西部</t>
    <rPh sb="0" eb="2">
      <t>ミノ</t>
    </rPh>
    <rPh sb="2" eb="4">
      <t>セイブ</t>
    </rPh>
    <phoneticPr fontId="1"/>
  </si>
  <si>
    <t>美濃北部ＹＮ</t>
    <rPh sb="0" eb="2">
      <t>ミノ</t>
    </rPh>
    <rPh sb="2" eb="4">
      <t>ホクブ</t>
    </rPh>
    <phoneticPr fontId="1"/>
  </si>
  <si>
    <t>美濃ＹＮ</t>
    <rPh sb="0" eb="2">
      <t>ミノ</t>
    </rPh>
    <phoneticPr fontId="1"/>
  </si>
  <si>
    <t>牧谷</t>
    <rPh sb="0" eb="1">
      <t>マキ</t>
    </rPh>
    <rPh sb="1" eb="2">
      <t>タニ</t>
    </rPh>
    <phoneticPr fontId="1"/>
  </si>
  <si>
    <t>美濃北部</t>
    <rPh sb="0" eb="2">
      <t>ミノ</t>
    </rPh>
    <rPh sb="2" eb="4">
      <t>ホクブ</t>
    </rPh>
    <phoneticPr fontId="1"/>
  </si>
  <si>
    <t>C</t>
    <phoneticPr fontId="1"/>
  </si>
  <si>
    <t>◎美濃加茂市　</t>
    <rPh sb="1" eb="5">
      <t>ミノカモ</t>
    </rPh>
    <rPh sb="5" eb="6">
      <t>シ</t>
    </rPh>
    <rPh sb="6" eb="7">
      <t>ツシ</t>
    </rPh>
    <phoneticPr fontId="1"/>
  </si>
  <si>
    <t>美濃加茂ＡＭ</t>
    <rPh sb="0" eb="4">
      <t>ミノカモ</t>
    </rPh>
    <phoneticPr fontId="1"/>
  </si>
  <si>
    <t>古井</t>
    <rPh sb="0" eb="1">
      <t>フル</t>
    </rPh>
    <rPh sb="1" eb="2">
      <t>イ</t>
    </rPh>
    <phoneticPr fontId="1"/>
  </si>
  <si>
    <t>美濃加茂</t>
    <rPh sb="0" eb="4">
      <t>ミノカモ</t>
    </rPh>
    <phoneticPr fontId="1"/>
  </si>
  <si>
    <t>新可児Ａ</t>
    <rPh sb="0" eb="1">
      <t>シン</t>
    </rPh>
    <rPh sb="1" eb="3">
      <t>カニ</t>
    </rPh>
    <phoneticPr fontId="1"/>
  </si>
  <si>
    <t>可児西部Ａ</t>
    <rPh sb="0" eb="2">
      <t>カニ</t>
    </rPh>
    <rPh sb="2" eb="4">
      <t>セイブ</t>
    </rPh>
    <phoneticPr fontId="1"/>
  </si>
  <si>
    <t>今渡Ａ</t>
    <rPh sb="0" eb="1">
      <t>イマ</t>
    </rPh>
    <rPh sb="1" eb="2">
      <t>ワタ</t>
    </rPh>
    <phoneticPr fontId="1"/>
  </si>
  <si>
    <t>伏見Ａ</t>
    <rPh sb="0" eb="2">
      <t>フシミ</t>
    </rPh>
    <phoneticPr fontId="1"/>
  </si>
  <si>
    <t>兼山Ａ</t>
    <rPh sb="0" eb="1">
      <t>カ</t>
    </rPh>
    <rPh sb="1" eb="2">
      <t>ヤマ</t>
    </rPh>
    <phoneticPr fontId="1"/>
  </si>
  <si>
    <t>新可児</t>
    <rPh sb="0" eb="1">
      <t>シン</t>
    </rPh>
    <rPh sb="1" eb="3">
      <t>カニ</t>
    </rPh>
    <phoneticPr fontId="1"/>
  </si>
  <si>
    <t>可児西部</t>
    <rPh sb="0" eb="2">
      <t>カニ</t>
    </rPh>
    <rPh sb="2" eb="4">
      <t>セイブ</t>
    </rPh>
    <phoneticPr fontId="1"/>
  </si>
  <si>
    <t>今渡</t>
    <rPh sb="0" eb="1">
      <t>イマ</t>
    </rPh>
    <rPh sb="1" eb="2">
      <t>ワタ</t>
    </rPh>
    <phoneticPr fontId="1"/>
  </si>
  <si>
    <t>伏見</t>
    <rPh sb="0" eb="2">
      <t>フシミ</t>
    </rPh>
    <phoneticPr fontId="1"/>
  </si>
  <si>
    <t>兼山</t>
    <rPh sb="0" eb="1">
      <t>カ</t>
    </rPh>
    <rPh sb="1" eb="2">
      <t>ヤマ</t>
    </rPh>
    <phoneticPr fontId="1"/>
  </si>
  <si>
    <t>広見</t>
    <rPh sb="0" eb="2">
      <t>ヒロミ</t>
    </rPh>
    <phoneticPr fontId="1"/>
  </si>
  <si>
    <t>西可児</t>
    <rPh sb="0" eb="1">
      <t>ニシ</t>
    </rPh>
    <rPh sb="1" eb="3">
      <t>カニ</t>
    </rPh>
    <phoneticPr fontId="1"/>
  </si>
  <si>
    <t>春里</t>
    <rPh sb="0" eb="1">
      <t>ハル</t>
    </rPh>
    <rPh sb="1" eb="2">
      <t>サト</t>
    </rPh>
    <phoneticPr fontId="1"/>
  </si>
  <si>
    <t>下切</t>
    <rPh sb="0" eb="2">
      <t>シモギリ</t>
    </rPh>
    <phoneticPr fontId="1"/>
  </si>
  <si>
    <t>伏見兼山</t>
    <rPh sb="0" eb="2">
      <t>フシミ</t>
    </rPh>
    <rPh sb="2" eb="3">
      <t>カ</t>
    </rPh>
    <rPh sb="3" eb="4">
      <t>ヤマ</t>
    </rPh>
    <phoneticPr fontId="1"/>
  </si>
  <si>
    <t>可児中央</t>
    <rPh sb="0" eb="2">
      <t>カニ</t>
    </rPh>
    <rPh sb="2" eb="4">
      <t>チュウオウ</t>
    </rPh>
    <phoneticPr fontId="1"/>
  </si>
  <si>
    <t>御嵩</t>
    <rPh sb="0" eb="2">
      <t>ミタケ</t>
    </rPh>
    <phoneticPr fontId="1"/>
  </si>
  <si>
    <t>御嵩Ａ</t>
    <rPh sb="0" eb="2">
      <t>ミタケ</t>
    </rPh>
    <phoneticPr fontId="1"/>
  </si>
  <si>
    <t>◎郡上市</t>
    <rPh sb="1" eb="3">
      <t>グジョウ</t>
    </rPh>
    <rPh sb="3" eb="4">
      <t>シ</t>
    </rPh>
    <phoneticPr fontId="1"/>
  </si>
  <si>
    <t>八幡Ａ</t>
    <rPh sb="0" eb="2">
      <t>ハチマン</t>
    </rPh>
    <phoneticPr fontId="1"/>
  </si>
  <si>
    <t>大和Ａ</t>
    <rPh sb="0" eb="2">
      <t>ヤマト</t>
    </rPh>
    <phoneticPr fontId="1"/>
  </si>
  <si>
    <t>白鳥</t>
    <rPh sb="0" eb="2">
      <t>シロトリ</t>
    </rPh>
    <phoneticPr fontId="1"/>
  </si>
  <si>
    <t>相生ＡＭＣＮ</t>
    <rPh sb="0" eb="1">
      <t>アイ</t>
    </rPh>
    <rPh sb="1" eb="2">
      <t>セイ</t>
    </rPh>
    <phoneticPr fontId="1"/>
  </si>
  <si>
    <t>☆正ヶ洞ＡＭＣＮ</t>
    <rPh sb="1" eb="2">
      <t>セイ</t>
    </rPh>
    <rPh sb="3" eb="4">
      <t>ホラ</t>
    </rPh>
    <phoneticPr fontId="1"/>
  </si>
  <si>
    <t>和良ＡＭＣＹＮ</t>
    <rPh sb="0" eb="2">
      <t>ワラ</t>
    </rPh>
    <phoneticPr fontId="1"/>
  </si>
  <si>
    <t>みの大和ＭＮ</t>
    <rPh sb="2" eb="4">
      <t>ヤマト</t>
    </rPh>
    <phoneticPr fontId="1"/>
  </si>
  <si>
    <t>相生</t>
    <rPh sb="0" eb="1">
      <t>アイ</t>
    </rPh>
    <rPh sb="1" eb="2">
      <t>セイ</t>
    </rPh>
    <phoneticPr fontId="1"/>
  </si>
  <si>
    <t>美並</t>
    <rPh sb="0" eb="2">
      <t>ミナミ</t>
    </rPh>
    <phoneticPr fontId="1"/>
  </si>
  <si>
    <t>正ヶ洞</t>
    <rPh sb="0" eb="1">
      <t>セイ</t>
    </rPh>
    <rPh sb="2" eb="3">
      <t>ホラ</t>
    </rPh>
    <phoneticPr fontId="1"/>
  </si>
  <si>
    <t>和良</t>
    <rPh sb="0" eb="2">
      <t>ワラ</t>
    </rPh>
    <phoneticPr fontId="1"/>
  </si>
  <si>
    <t>八幡</t>
    <rPh sb="0" eb="2">
      <t>ハチマン</t>
    </rPh>
    <phoneticPr fontId="1"/>
  </si>
  <si>
    <t>大和</t>
    <rPh sb="0" eb="2">
      <t>ヤマト</t>
    </rPh>
    <phoneticPr fontId="1"/>
  </si>
  <si>
    <t>郡上八幡</t>
    <rPh sb="0" eb="2">
      <t>グジョウ</t>
    </rPh>
    <rPh sb="2" eb="4">
      <t>ハチマン</t>
    </rPh>
    <phoneticPr fontId="1"/>
  </si>
  <si>
    <t>みの大和</t>
    <phoneticPr fontId="1"/>
  </si>
  <si>
    <t>☆…月曜日折込不可</t>
    <rPh sb="2" eb="5">
      <t>ゲツヨウビ</t>
    </rPh>
    <rPh sb="5" eb="7">
      <t>オリコミ</t>
    </rPh>
    <rPh sb="7" eb="9">
      <t>フカ</t>
    </rPh>
    <phoneticPr fontId="1"/>
  </si>
  <si>
    <t>◎可児市　</t>
    <rPh sb="1" eb="3">
      <t>カニ</t>
    </rPh>
    <rPh sb="3" eb="4">
      <t>シ</t>
    </rPh>
    <rPh sb="4" eb="5">
      <t>ハライチ</t>
    </rPh>
    <phoneticPr fontId="1"/>
  </si>
  <si>
    <t>◎可児郡　</t>
    <rPh sb="1" eb="3">
      <t>カニ</t>
    </rPh>
    <rPh sb="3" eb="4">
      <t>グン</t>
    </rPh>
    <rPh sb="4" eb="5">
      <t>ハライチ</t>
    </rPh>
    <phoneticPr fontId="1"/>
  </si>
  <si>
    <t>◎加茂郡　</t>
    <rPh sb="1" eb="3">
      <t>カモ</t>
    </rPh>
    <rPh sb="3" eb="4">
      <t>グン</t>
    </rPh>
    <rPh sb="4" eb="5">
      <t>ツシ</t>
    </rPh>
    <phoneticPr fontId="1"/>
  </si>
  <si>
    <t>坂祝ＡＭ</t>
    <rPh sb="0" eb="2">
      <t>サカホギ</t>
    </rPh>
    <phoneticPr fontId="1"/>
  </si>
  <si>
    <t>川辺ＡＭ</t>
    <rPh sb="0" eb="1">
      <t>カワ</t>
    </rPh>
    <rPh sb="1" eb="2">
      <t>ヘン</t>
    </rPh>
    <phoneticPr fontId="1"/>
  </si>
  <si>
    <t>白川口ＡＭ</t>
    <rPh sb="0" eb="3">
      <t>シラカワグチ</t>
    </rPh>
    <phoneticPr fontId="1"/>
  </si>
  <si>
    <t>加茂野ＡＭ</t>
    <rPh sb="0" eb="3">
      <t>カモノ</t>
    </rPh>
    <phoneticPr fontId="1"/>
  </si>
  <si>
    <t>八百津Ａ</t>
    <rPh sb="0" eb="3">
      <t>ヤオツ</t>
    </rPh>
    <phoneticPr fontId="1"/>
  </si>
  <si>
    <t>赤河ＡＭＣＮ</t>
    <rPh sb="0" eb="1">
      <t>アカ</t>
    </rPh>
    <rPh sb="1" eb="2">
      <t>カワ</t>
    </rPh>
    <phoneticPr fontId="1"/>
  </si>
  <si>
    <t>切井</t>
    <rPh sb="0" eb="1">
      <t>キリ</t>
    </rPh>
    <rPh sb="1" eb="2">
      <t>イ</t>
    </rPh>
    <phoneticPr fontId="1"/>
  </si>
  <si>
    <t>切井ＡＭＣ</t>
    <rPh sb="0" eb="1">
      <t>キリ</t>
    </rPh>
    <rPh sb="1" eb="2">
      <t>イ</t>
    </rPh>
    <phoneticPr fontId="1"/>
  </si>
  <si>
    <t>黒川</t>
    <rPh sb="0" eb="2">
      <t>クロカワ</t>
    </rPh>
    <phoneticPr fontId="1"/>
  </si>
  <si>
    <t>黒川ＡＭＣＮ</t>
    <rPh sb="0" eb="2">
      <t>クロカワ</t>
    </rPh>
    <phoneticPr fontId="1"/>
  </si>
  <si>
    <t>七宗ＡＣＮ</t>
    <rPh sb="0" eb="1">
      <t>ナナ</t>
    </rPh>
    <rPh sb="1" eb="2">
      <t>ソウ</t>
    </rPh>
    <phoneticPr fontId="1"/>
  </si>
  <si>
    <t>佐見ＡＭＣＮ</t>
    <rPh sb="0" eb="1">
      <t>サ</t>
    </rPh>
    <rPh sb="1" eb="2">
      <t>ミ</t>
    </rPh>
    <phoneticPr fontId="1"/>
  </si>
  <si>
    <t>下油井ＡＭＣＮ</t>
    <rPh sb="0" eb="1">
      <t>シタ</t>
    </rPh>
    <rPh sb="1" eb="2">
      <t>ユ</t>
    </rPh>
    <rPh sb="2" eb="3">
      <t>イ</t>
    </rPh>
    <phoneticPr fontId="1"/>
  </si>
  <si>
    <t>和知ＡＭＣＹＮ</t>
    <rPh sb="0" eb="2">
      <t>ワチ</t>
    </rPh>
    <phoneticPr fontId="1"/>
  </si>
  <si>
    <t>加茂野ＹＮ</t>
    <rPh sb="0" eb="3">
      <t>カモノ</t>
    </rPh>
    <phoneticPr fontId="1"/>
  </si>
  <si>
    <t>白川口Ｎ</t>
    <rPh sb="0" eb="3">
      <t>シラカワグチ</t>
    </rPh>
    <phoneticPr fontId="1"/>
  </si>
  <si>
    <t>八百津ＭＹＮ</t>
    <rPh sb="0" eb="3">
      <t>ヤオツ</t>
    </rPh>
    <phoneticPr fontId="1"/>
  </si>
  <si>
    <t>赤河</t>
    <rPh sb="0" eb="1">
      <t>アカ</t>
    </rPh>
    <rPh sb="1" eb="2">
      <t>カワ</t>
    </rPh>
    <phoneticPr fontId="1"/>
  </si>
  <si>
    <t>神土</t>
    <rPh sb="0" eb="1">
      <t>カミ</t>
    </rPh>
    <rPh sb="1" eb="2">
      <t>ツチ</t>
    </rPh>
    <phoneticPr fontId="1"/>
  </si>
  <si>
    <t>七宗</t>
    <rPh sb="0" eb="1">
      <t>ナナ</t>
    </rPh>
    <rPh sb="1" eb="2">
      <t>ソウ</t>
    </rPh>
    <phoneticPr fontId="1"/>
  </si>
  <si>
    <t>佐見</t>
    <rPh sb="0" eb="1">
      <t>サ</t>
    </rPh>
    <rPh sb="1" eb="2">
      <t>ミ</t>
    </rPh>
    <phoneticPr fontId="1"/>
  </si>
  <si>
    <t>下油井</t>
    <rPh sb="0" eb="1">
      <t>シタ</t>
    </rPh>
    <rPh sb="1" eb="2">
      <t>ユ</t>
    </rPh>
    <rPh sb="2" eb="3">
      <t>イ</t>
    </rPh>
    <phoneticPr fontId="1"/>
  </si>
  <si>
    <t>和知</t>
    <rPh sb="0" eb="2">
      <t>ワチ</t>
    </rPh>
    <phoneticPr fontId="1"/>
  </si>
  <si>
    <t>坂祝</t>
    <rPh sb="0" eb="2">
      <t>サカホギ</t>
    </rPh>
    <phoneticPr fontId="1"/>
  </si>
  <si>
    <t>川辺</t>
    <rPh sb="0" eb="2">
      <t>カワベ</t>
    </rPh>
    <phoneticPr fontId="1"/>
  </si>
  <si>
    <t>白川口</t>
    <rPh sb="0" eb="3">
      <t>シラカワグチ</t>
    </rPh>
    <phoneticPr fontId="1"/>
  </si>
  <si>
    <t>加茂野</t>
    <rPh sb="0" eb="3">
      <t>カモノ</t>
    </rPh>
    <phoneticPr fontId="1"/>
  </si>
  <si>
    <t>八百津</t>
    <rPh sb="0" eb="3">
      <t>ヤオツ</t>
    </rPh>
    <phoneticPr fontId="1"/>
  </si>
  <si>
    <t>白川口</t>
    <rPh sb="0" eb="2">
      <t>シラカワ</t>
    </rPh>
    <rPh sb="2" eb="3">
      <t>クチ</t>
    </rPh>
    <phoneticPr fontId="1"/>
  </si>
  <si>
    <t>◎土岐市　</t>
    <rPh sb="1" eb="3">
      <t>トキ</t>
    </rPh>
    <rPh sb="3" eb="4">
      <t>シ</t>
    </rPh>
    <phoneticPr fontId="1"/>
  </si>
  <si>
    <t>土岐津Ａ</t>
    <rPh sb="0" eb="2">
      <t>トキ</t>
    </rPh>
    <rPh sb="2" eb="3">
      <t>ツ</t>
    </rPh>
    <phoneticPr fontId="1"/>
  </si>
  <si>
    <t>下石ＡＭ</t>
    <rPh sb="0" eb="1">
      <t>シタ</t>
    </rPh>
    <rPh sb="1" eb="2">
      <t>イシ</t>
    </rPh>
    <phoneticPr fontId="1"/>
  </si>
  <si>
    <t>妻木Ａ</t>
    <rPh sb="0" eb="1">
      <t>ツマ</t>
    </rPh>
    <rPh sb="1" eb="2">
      <t>キ</t>
    </rPh>
    <phoneticPr fontId="1"/>
  </si>
  <si>
    <t>駄知Ａ</t>
    <rPh sb="0" eb="2">
      <t>ダチ</t>
    </rPh>
    <phoneticPr fontId="1"/>
  </si>
  <si>
    <t>鶴里</t>
    <rPh sb="0" eb="2">
      <t>ツルサト</t>
    </rPh>
    <phoneticPr fontId="1"/>
  </si>
  <si>
    <t>中日両藤舎に含む</t>
    <rPh sb="0" eb="2">
      <t>チュウニチ</t>
    </rPh>
    <rPh sb="2" eb="3">
      <t>リョウ</t>
    </rPh>
    <rPh sb="3" eb="4">
      <t>フジ</t>
    </rPh>
    <rPh sb="4" eb="5">
      <t>シャ</t>
    </rPh>
    <rPh sb="6" eb="7">
      <t>フク</t>
    </rPh>
    <phoneticPr fontId="1"/>
  </si>
  <si>
    <t>土岐津</t>
    <rPh sb="0" eb="2">
      <t>トキ</t>
    </rPh>
    <rPh sb="2" eb="3">
      <t>ツ</t>
    </rPh>
    <phoneticPr fontId="1"/>
  </si>
  <si>
    <t>土岐口</t>
    <rPh sb="0" eb="2">
      <t>トキ</t>
    </rPh>
    <rPh sb="2" eb="3">
      <t>クチ</t>
    </rPh>
    <phoneticPr fontId="1"/>
  </si>
  <si>
    <t>下石</t>
    <rPh sb="0" eb="1">
      <t>シタ</t>
    </rPh>
    <rPh sb="1" eb="2">
      <t>イシ</t>
    </rPh>
    <phoneticPr fontId="1"/>
  </si>
  <si>
    <t>駄知</t>
    <rPh sb="0" eb="2">
      <t>ダチ</t>
    </rPh>
    <phoneticPr fontId="1"/>
  </si>
  <si>
    <t>妻木</t>
    <rPh sb="0" eb="2">
      <t>ツマキ</t>
    </rPh>
    <phoneticPr fontId="1"/>
  </si>
  <si>
    <t>駄知ＭＮ</t>
    <rPh sb="0" eb="2">
      <t>ダチ</t>
    </rPh>
    <phoneticPr fontId="1"/>
  </si>
  <si>
    <t>土岐</t>
    <rPh sb="0" eb="2">
      <t>トキ</t>
    </rPh>
    <phoneticPr fontId="1"/>
  </si>
  <si>
    <t>◎瑞浪市　</t>
    <rPh sb="1" eb="3">
      <t>ミズナミ</t>
    </rPh>
    <rPh sb="3" eb="4">
      <t>シ</t>
    </rPh>
    <rPh sb="4" eb="5">
      <t>ハライチ</t>
    </rPh>
    <phoneticPr fontId="1"/>
  </si>
  <si>
    <t>瑞浪Ａ</t>
    <rPh sb="0" eb="2">
      <t>ミズナミ</t>
    </rPh>
    <phoneticPr fontId="1"/>
  </si>
  <si>
    <t>瑞浪西部</t>
    <rPh sb="0" eb="2">
      <t>ミズナミ</t>
    </rPh>
    <rPh sb="2" eb="4">
      <t>セイブ</t>
    </rPh>
    <phoneticPr fontId="1"/>
  </si>
  <si>
    <t>釜戸ＡＭＣＮ</t>
    <rPh sb="0" eb="2">
      <t>カマド</t>
    </rPh>
    <phoneticPr fontId="1"/>
  </si>
  <si>
    <t>瑞浪Ｎ</t>
    <rPh sb="0" eb="2">
      <t>ミズナミ</t>
    </rPh>
    <phoneticPr fontId="1"/>
  </si>
  <si>
    <t>陶</t>
    <rPh sb="0" eb="1">
      <t>スエ</t>
    </rPh>
    <phoneticPr fontId="1"/>
  </si>
  <si>
    <t>釜戸</t>
    <rPh sb="0" eb="2">
      <t>カマド</t>
    </rPh>
    <phoneticPr fontId="1"/>
  </si>
  <si>
    <t>瑞浪</t>
    <rPh sb="0" eb="2">
      <t>ミズナミ</t>
    </rPh>
    <phoneticPr fontId="1"/>
  </si>
  <si>
    <t>稲津</t>
    <rPh sb="0" eb="1">
      <t>イネ</t>
    </rPh>
    <rPh sb="1" eb="2">
      <t>ツ</t>
    </rPh>
    <phoneticPr fontId="1"/>
  </si>
  <si>
    <t>C</t>
    <phoneticPr fontId="1"/>
  </si>
  <si>
    <t>G</t>
    <phoneticPr fontId="1"/>
  </si>
  <si>
    <t>◎多治見市　</t>
    <rPh sb="1" eb="5">
      <t>タジミシ</t>
    </rPh>
    <rPh sb="5" eb="6">
      <t>ツシ</t>
    </rPh>
    <phoneticPr fontId="1"/>
  </si>
  <si>
    <t>桜ヶ丘Ａ</t>
    <rPh sb="0" eb="3">
      <t>サクラガオカ</t>
    </rPh>
    <phoneticPr fontId="1"/>
  </si>
  <si>
    <t>多治見南部Ａ</t>
    <rPh sb="0" eb="3">
      <t>タジミ</t>
    </rPh>
    <rPh sb="3" eb="5">
      <t>ナンブ</t>
    </rPh>
    <phoneticPr fontId="1"/>
  </si>
  <si>
    <t>ホワイトタウンＡ</t>
    <phoneticPr fontId="1"/>
  </si>
  <si>
    <t>笠原</t>
    <rPh sb="0" eb="2">
      <t>カサハラ</t>
    </rPh>
    <phoneticPr fontId="1"/>
  </si>
  <si>
    <t>多治見東部ＭＮ</t>
    <rPh sb="0" eb="3">
      <t>タジミ</t>
    </rPh>
    <rPh sb="3" eb="5">
      <t>トウブ</t>
    </rPh>
    <phoneticPr fontId="1"/>
  </si>
  <si>
    <t>北栄ＭＮ</t>
    <rPh sb="0" eb="2">
      <t>ホクエイ</t>
    </rPh>
    <phoneticPr fontId="1"/>
  </si>
  <si>
    <t>脇ノ島ＭＮ</t>
    <rPh sb="0" eb="1">
      <t>ワキ</t>
    </rPh>
    <rPh sb="2" eb="3">
      <t>シマ</t>
    </rPh>
    <phoneticPr fontId="1"/>
  </si>
  <si>
    <t>桜ヶ丘</t>
    <rPh sb="0" eb="3">
      <t>サクラガオカ</t>
    </rPh>
    <phoneticPr fontId="1"/>
  </si>
  <si>
    <t>ホワイトタウン</t>
    <phoneticPr fontId="1"/>
  </si>
  <si>
    <t>多治見東部</t>
    <rPh sb="0" eb="3">
      <t>タジミ</t>
    </rPh>
    <rPh sb="3" eb="5">
      <t>トウブ</t>
    </rPh>
    <phoneticPr fontId="1"/>
  </si>
  <si>
    <t>多治見西部</t>
    <rPh sb="0" eb="3">
      <t>タジミ</t>
    </rPh>
    <rPh sb="3" eb="5">
      <t>セイブ</t>
    </rPh>
    <phoneticPr fontId="1"/>
  </si>
  <si>
    <t>両藤舎</t>
    <rPh sb="0" eb="1">
      <t>リョウ</t>
    </rPh>
    <rPh sb="1" eb="2">
      <t>フジ</t>
    </rPh>
    <rPh sb="2" eb="3">
      <t>シャ</t>
    </rPh>
    <phoneticPr fontId="1"/>
  </si>
  <si>
    <t>池田</t>
    <rPh sb="0" eb="2">
      <t>イケダ</t>
    </rPh>
    <phoneticPr fontId="1"/>
  </si>
  <si>
    <t>小泉</t>
    <rPh sb="0" eb="2">
      <t>コイズミ</t>
    </rPh>
    <phoneticPr fontId="1"/>
  </si>
  <si>
    <t>北栄</t>
    <rPh sb="0" eb="2">
      <t>ホクエイ</t>
    </rPh>
    <phoneticPr fontId="1"/>
  </si>
  <si>
    <t>脇ノ島</t>
    <rPh sb="0" eb="1">
      <t>ワキ</t>
    </rPh>
    <rPh sb="2" eb="3">
      <t>シマ</t>
    </rPh>
    <phoneticPr fontId="1"/>
  </si>
  <si>
    <t>姫</t>
    <rPh sb="0" eb="1">
      <t>ヒメ</t>
    </rPh>
    <phoneticPr fontId="1"/>
  </si>
  <si>
    <t>（多治見）</t>
    <rPh sb="1" eb="4">
      <t>タジミ</t>
    </rPh>
    <phoneticPr fontId="1"/>
  </si>
  <si>
    <t>◎恵那市　</t>
    <rPh sb="1" eb="3">
      <t>エナ</t>
    </rPh>
    <rPh sb="3" eb="4">
      <t>シ</t>
    </rPh>
    <phoneticPr fontId="1"/>
  </si>
  <si>
    <t>東野</t>
    <rPh sb="0" eb="2">
      <t>ヒガシノ</t>
    </rPh>
    <phoneticPr fontId="1"/>
  </si>
  <si>
    <t>明智ＡＭ</t>
    <rPh sb="0" eb="2">
      <t>アケチ</t>
    </rPh>
    <phoneticPr fontId="1"/>
  </si>
  <si>
    <t>中ノ方Ａ</t>
    <rPh sb="0" eb="1">
      <t>ナカ</t>
    </rPh>
    <rPh sb="2" eb="3">
      <t>ホウ</t>
    </rPh>
    <phoneticPr fontId="1"/>
  </si>
  <si>
    <t>武並</t>
    <rPh sb="0" eb="2">
      <t>タケナミ</t>
    </rPh>
    <phoneticPr fontId="1"/>
  </si>
  <si>
    <t>遠山</t>
    <rPh sb="0" eb="2">
      <t>トオヤマ</t>
    </rPh>
    <phoneticPr fontId="1"/>
  </si>
  <si>
    <t>鶴岡</t>
    <rPh sb="0" eb="2">
      <t>ツルオカ</t>
    </rPh>
    <phoneticPr fontId="1"/>
  </si>
  <si>
    <t>恵那上矢作</t>
    <rPh sb="0" eb="2">
      <t>エナ</t>
    </rPh>
    <rPh sb="2" eb="3">
      <t>ウエ</t>
    </rPh>
    <rPh sb="3" eb="5">
      <t>ヤハギ</t>
    </rPh>
    <phoneticPr fontId="1"/>
  </si>
  <si>
    <t>中ノ方</t>
    <rPh sb="0" eb="1">
      <t>ナカ</t>
    </rPh>
    <rPh sb="2" eb="3">
      <t>ホウ</t>
    </rPh>
    <phoneticPr fontId="1"/>
  </si>
  <si>
    <t>明智</t>
    <rPh sb="0" eb="2">
      <t>アケチ</t>
    </rPh>
    <phoneticPr fontId="1"/>
  </si>
  <si>
    <t>岩村</t>
    <rPh sb="0" eb="2">
      <t>イワムラ</t>
    </rPh>
    <phoneticPr fontId="1"/>
  </si>
  <si>
    <t>武並</t>
    <rPh sb="0" eb="2">
      <t>タケナミ</t>
    </rPh>
    <phoneticPr fontId="1"/>
  </si>
  <si>
    <t>遠山</t>
    <rPh sb="0" eb="2">
      <t>トオヤマ</t>
    </rPh>
    <phoneticPr fontId="1"/>
  </si>
  <si>
    <t>鶴岡</t>
    <rPh sb="0" eb="2">
      <t>ツルオカ</t>
    </rPh>
    <phoneticPr fontId="1"/>
  </si>
  <si>
    <t>恵那上矢作</t>
    <rPh sb="0" eb="2">
      <t>エナ</t>
    </rPh>
    <rPh sb="2" eb="3">
      <t>ウエ</t>
    </rPh>
    <rPh sb="3" eb="5">
      <t>ヤハギ</t>
    </rPh>
    <phoneticPr fontId="1"/>
  </si>
  <si>
    <t>恵那垣内</t>
    <rPh sb="0" eb="2">
      <t>エナ</t>
    </rPh>
    <rPh sb="2" eb="3">
      <t>カキ</t>
    </rPh>
    <rPh sb="3" eb="4">
      <t>ウチ</t>
    </rPh>
    <phoneticPr fontId="1"/>
  </si>
  <si>
    <t>恵那佐伯</t>
    <rPh sb="0" eb="2">
      <t>エナ</t>
    </rPh>
    <rPh sb="2" eb="4">
      <t>サエキ</t>
    </rPh>
    <phoneticPr fontId="1"/>
  </si>
  <si>
    <t>恵那</t>
    <rPh sb="0" eb="2">
      <t>エナ</t>
    </rPh>
    <phoneticPr fontId="1"/>
  </si>
  <si>
    <t>C</t>
    <phoneticPr fontId="1"/>
  </si>
  <si>
    <t>G</t>
    <phoneticPr fontId="1"/>
  </si>
  <si>
    <t>◎中津川市　</t>
    <rPh sb="1" eb="4">
      <t>ナカツガワ</t>
    </rPh>
    <rPh sb="4" eb="5">
      <t>シ</t>
    </rPh>
    <rPh sb="5" eb="6">
      <t>ハライチ</t>
    </rPh>
    <phoneticPr fontId="1"/>
  </si>
  <si>
    <t>中津川Ａ</t>
    <rPh sb="0" eb="3">
      <t>ナカツガワ</t>
    </rPh>
    <phoneticPr fontId="1"/>
  </si>
  <si>
    <t>阿木ＡＭＣＮ</t>
    <rPh sb="0" eb="1">
      <t>ア</t>
    </rPh>
    <rPh sb="1" eb="2">
      <t>キ</t>
    </rPh>
    <phoneticPr fontId="1"/>
  </si>
  <si>
    <t>坂下</t>
    <rPh sb="0" eb="2">
      <t>サカシタ</t>
    </rPh>
    <phoneticPr fontId="1"/>
  </si>
  <si>
    <t>蛭川</t>
    <rPh sb="0" eb="1">
      <t>ヒル</t>
    </rPh>
    <rPh sb="1" eb="2">
      <t>カワ</t>
    </rPh>
    <phoneticPr fontId="1"/>
  </si>
  <si>
    <t>福岡ＡＭＣＮ</t>
    <rPh sb="0" eb="2">
      <t>フクオカ</t>
    </rPh>
    <phoneticPr fontId="1"/>
  </si>
  <si>
    <t>田瀬ＡＭＣＮ</t>
    <rPh sb="0" eb="1">
      <t>タ</t>
    </rPh>
    <rPh sb="1" eb="2">
      <t>セ</t>
    </rPh>
    <phoneticPr fontId="1"/>
  </si>
  <si>
    <t>下野ＡＭＣＮ</t>
    <rPh sb="0" eb="2">
      <t>シモノ</t>
    </rPh>
    <phoneticPr fontId="1"/>
  </si>
  <si>
    <t>付知ＡＭＣＮ</t>
    <rPh sb="0" eb="2">
      <t>ツケチ</t>
    </rPh>
    <phoneticPr fontId="1"/>
  </si>
  <si>
    <t>蛭川ＡＭＮ</t>
    <rPh sb="0" eb="1">
      <t>ヒル</t>
    </rPh>
    <rPh sb="1" eb="2">
      <t>カワ</t>
    </rPh>
    <phoneticPr fontId="1"/>
  </si>
  <si>
    <t>阿木</t>
    <rPh sb="0" eb="1">
      <t>ア</t>
    </rPh>
    <rPh sb="1" eb="2">
      <t>キ</t>
    </rPh>
    <phoneticPr fontId="1"/>
  </si>
  <si>
    <t>坂本</t>
    <rPh sb="0" eb="2">
      <t>サカモト</t>
    </rPh>
    <phoneticPr fontId="1"/>
  </si>
  <si>
    <t>落合</t>
    <rPh sb="0" eb="2">
      <t>オチアイ</t>
    </rPh>
    <phoneticPr fontId="1"/>
  </si>
  <si>
    <t>苗木</t>
    <rPh sb="0" eb="1">
      <t>ナエ</t>
    </rPh>
    <rPh sb="1" eb="2">
      <t>キ</t>
    </rPh>
    <phoneticPr fontId="1"/>
  </si>
  <si>
    <t>福岡</t>
    <rPh sb="0" eb="2">
      <t>フクオカ</t>
    </rPh>
    <phoneticPr fontId="1"/>
  </si>
  <si>
    <t>田瀬</t>
    <rPh sb="0" eb="1">
      <t>タ</t>
    </rPh>
    <rPh sb="1" eb="2">
      <t>セ</t>
    </rPh>
    <phoneticPr fontId="1"/>
  </si>
  <si>
    <t>下野</t>
    <rPh sb="0" eb="2">
      <t>シモノ</t>
    </rPh>
    <phoneticPr fontId="1"/>
  </si>
  <si>
    <t>付知</t>
    <rPh sb="0" eb="2">
      <t>ツケチ</t>
    </rPh>
    <phoneticPr fontId="1"/>
  </si>
  <si>
    <t>加子母</t>
    <rPh sb="0" eb="3">
      <t>カシモ</t>
    </rPh>
    <phoneticPr fontId="1"/>
  </si>
  <si>
    <t>中津川</t>
    <rPh sb="0" eb="3">
      <t>ナカツガワ</t>
    </rPh>
    <phoneticPr fontId="1"/>
  </si>
  <si>
    <t>加子母</t>
    <rPh sb="0" eb="1">
      <t>カ</t>
    </rPh>
    <rPh sb="1" eb="2">
      <t>コ</t>
    </rPh>
    <rPh sb="2" eb="3">
      <t>ハハ</t>
    </rPh>
    <phoneticPr fontId="1"/>
  </si>
  <si>
    <t>中津川東</t>
    <rPh sb="0" eb="3">
      <t>ナカツガワ</t>
    </rPh>
    <rPh sb="3" eb="4">
      <t>ヒガシ</t>
    </rPh>
    <phoneticPr fontId="1"/>
  </si>
  <si>
    <t>中津川西</t>
    <rPh sb="0" eb="3">
      <t>ナカツガワ</t>
    </rPh>
    <rPh sb="3" eb="4">
      <t>ニシ</t>
    </rPh>
    <phoneticPr fontId="1"/>
  </si>
  <si>
    <t>中津川北</t>
    <rPh sb="0" eb="3">
      <t>ナカツガワ</t>
    </rPh>
    <rPh sb="3" eb="4">
      <t>キタ</t>
    </rPh>
    <phoneticPr fontId="1"/>
  </si>
  <si>
    <t>◎高山市　</t>
    <rPh sb="1" eb="3">
      <t>タカヤマ</t>
    </rPh>
    <rPh sb="3" eb="4">
      <t>シ</t>
    </rPh>
    <rPh sb="4" eb="5">
      <t>ハライチ</t>
    </rPh>
    <phoneticPr fontId="1"/>
  </si>
  <si>
    <t>高山</t>
    <rPh sb="0" eb="2">
      <t>タカヤマ</t>
    </rPh>
    <phoneticPr fontId="1"/>
  </si>
  <si>
    <t>上宝ＡＭＣＮ</t>
    <rPh sb="0" eb="2">
      <t>カミタカラ</t>
    </rPh>
    <phoneticPr fontId="1"/>
  </si>
  <si>
    <t>清見ＡＭＣＮ</t>
    <rPh sb="0" eb="2">
      <t>キヨミ</t>
    </rPh>
    <phoneticPr fontId="1"/>
  </si>
  <si>
    <t>久々野ＡＭＣＮ</t>
    <rPh sb="0" eb="3">
      <t>クグノ</t>
    </rPh>
    <phoneticPr fontId="1"/>
  </si>
  <si>
    <t>ひだ一之宮ＡＭＣＮ</t>
    <rPh sb="2" eb="5">
      <t>イチノミヤ</t>
    </rPh>
    <phoneticPr fontId="1"/>
  </si>
  <si>
    <t>国府</t>
    <rPh sb="0" eb="2">
      <t>コクフ</t>
    </rPh>
    <phoneticPr fontId="1"/>
  </si>
  <si>
    <t>上宝</t>
    <rPh sb="0" eb="2">
      <t>カミタカラ</t>
    </rPh>
    <phoneticPr fontId="1"/>
  </si>
  <si>
    <t>奥飛騨</t>
    <rPh sb="0" eb="1">
      <t>オク</t>
    </rPh>
    <rPh sb="1" eb="3">
      <t>ヒダ</t>
    </rPh>
    <phoneticPr fontId="1"/>
  </si>
  <si>
    <t>高山朝日町</t>
    <rPh sb="0" eb="2">
      <t>タカヤマ</t>
    </rPh>
    <rPh sb="2" eb="4">
      <t>アサヒ</t>
    </rPh>
    <rPh sb="4" eb="5">
      <t>マチ</t>
    </rPh>
    <phoneticPr fontId="1"/>
  </si>
  <si>
    <t>清見</t>
    <rPh sb="0" eb="2">
      <t>キヨミ</t>
    </rPh>
    <phoneticPr fontId="1"/>
  </si>
  <si>
    <t>久々野</t>
    <rPh sb="0" eb="3">
      <t>クグノ</t>
    </rPh>
    <phoneticPr fontId="1"/>
  </si>
  <si>
    <t>ひだ一之宮</t>
    <rPh sb="2" eb="5">
      <t>イチノミヤ</t>
    </rPh>
    <phoneticPr fontId="1"/>
  </si>
  <si>
    <t>丹生川</t>
    <rPh sb="0" eb="3">
      <t>ニュウカワ</t>
    </rPh>
    <phoneticPr fontId="1"/>
  </si>
  <si>
    <t>高山南部</t>
    <rPh sb="0" eb="2">
      <t>タカヤマ</t>
    </rPh>
    <rPh sb="2" eb="4">
      <t>ナンブ</t>
    </rPh>
    <phoneticPr fontId="1"/>
  </si>
  <si>
    <t>高山北部</t>
    <rPh sb="0" eb="2">
      <t>タカヤマ</t>
    </rPh>
    <rPh sb="2" eb="4">
      <t>ホクブ</t>
    </rPh>
    <phoneticPr fontId="1"/>
  </si>
  <si>
    <t>G</t>
    <phoneticPr fontId="1"/>
  </si>
  <si>
    <t>◎下呂市</t>
    <rPh sb="1" eb="3">
      <t>ゲロ</t>
    </rPh>
    <rPh sb="3" eb="4">
      <t>シ</t>
    </rPh>
    <phoneticPr fontId="1"/>
  </si>
  <si>
    <t>金山ＡＭ</t>
    <rPh sb="0" eb="2">
      <t>カナヤマ</t>
    </rPh>
    <phoneticPr fontId="1"/>
  </si>
  <si>
    <t>東ＡＭＣＹＮ</t>
    <rPh sb="0" eb="1">
      <t>ヒガシ</t>
    </rPh>
    <phoneticPr fontId="1"/>
  </si>
  <si>
    <t>小坂ＡＭＣＹＮ</t>
    <rPh sb="0" eb="2">
      <t>コサカ</t>
    </rPh>
    <phoneticPr fontId="1"/>
  </si>
  <si>
    <t>川西ＡＭＣＮ</t>
    <rPh sb="0" eb="2">
      <t>カワニシ</t>
    </rPh>
    <phoneticPr fontId="1"/>
  </si>
  <si>
    <t>金山ＹＮ</t>
    <rPh sb="0" eb="2">
      <t>カナヤマ</t>
    </rPh>
    <phoneticPr fontId="1"/>
  </si>
  <si>
    <t>東</t>
    <rPh sb="0" eb="1">
      <t>ヒガシ</t>
    </rPh>
    <phoneticPr fontId="1"/>
  </si>
  <si>
    <t>焼石</t>
    <rPh sb="0" eb="2">
      <t>ヤケイシ</t>
    </rPh>
    <phoneticPr fontId="1"/>
  </si>
  <si>
    <t>下呂</t>
    <rPh sb="0" eb="2">
      <t>ゲロ</t>
    </rPh>
    <phoneticPr fontId="1"/>
  </si>
  <si>
    <t>小坂</t>
    <rPh sb="0" eb="2">
      <t>コサカ</t>
    </rPh>
    <phoneticPr fontId="1"/>
  </si>
  <si>
    <t>川西</t>
    <rPh sb="0" eb="2">
      <t>カワニシ</t>
    </rPh>
    <phoneticPr fontId="1"/>
  </si>
  <si>
    <t>竹原</t>
    <rPh sb="0" eb="2">
      <t>タケハラ</t>
    </rPh>
    <phoneticPr fontId="1"/>
  </si>
  <si>
    <t>金山</t>
    <rPh sb="0" eb="2">
      <t>カナヤマ</t>
    </rPh>
    <phoneticPr fontId="1"/>
  </si>
  <si>
    <t>飛騨萩原</t>
    <rPh sb="0" eb="2">
      <t>ヒダ</t>
    </rPh>
    <rPh sb="2" eb="4">
      <t>ハギワラ</t>
    </rPh>
    <phoneticPr fontId="1"/>
  </si>
  <si>
    <t>萩原</t>
    <rPh sb="0" eb="2">
      <t>ハギワラ</t>
    </rPh>
    <phoneticPr fontId="1"/>
  </si>
  <si>
    <t>◎飛騨市</t>
    <rPh sb="1" eb="3">
      <t>ヒダ</t>
    </rPh>
    <rPh sb="3" eb="4">
      <t>シ</t>
    </rPh>
    <phoneticPr fontId="1"/>
  </si>
  <si>
    <t>神岡</t>
    <rPh sb="0" eb="2">
      <t>カミオカ</t>
    </rPh>
    <phoneticPr fontId="1"/>
  </si>
  <si>
    <t>角川ＡＭＣＮ</t>
    <rPh sb="0" eb="2">
      <t>ツノカワ</t>
    </rPh>
    <phoneticPr fontId="1"/>
  </si>
  <si>
    <t>坂上ＡＭＣＮ</t>
    <rPh sb="0" eb="1">
      <t>サカ</t>
    </rPh>
    <rPh sb="1" eb="2">
      <t>ウエ</t>
    </rPh>
    <phoneticPr fontId="1"/>
  </si>
  <si>
    <t>打保Ｃ</t>
    <rPh sb="0" eb="2">
      <t>ウツボ</t>
    </rPh>
    <phoneticPr fontId="1"/>
  </si>
  <si>
    <t>杉原Ｃ</t>
    <rPh sb="0" eb="2">
      <t>スギハラ</t>
    </rPh>
    <phoneticPr fontId="1"/>
  </si>
  <si>
    <t>茂住ＡＭＣＮ</t>
    <rPh sb="0" eb="2">
      <t>モズミ</t>
    </rPh>
    <phoneticPr fontId="1"/>
  </si>
  <si>
    <t>古川</t>
    <rPh sb="0" eb="2">
      <t>フルカワ</t>
    </rPh>
    <phoneticPr fontId="1"/>
  </si>
  <si>
    <t>角川</t>
    <rPh sb="0" eb="2">
      <t>ツノカワ</t>
    </rPh>
    <phoneticPr fontId="1"/>
  </si>
  <si>
    <t>坂上</t>
    <rPh sb="0" eb="1">
      <t>サカ</t>
    </rPh>
    <rPh sb="1" eb="2">
      <t>ウエ</t>
    </rPh>
    <phoneticPr fontId="1"/>
  </si>
  <si>
    <t>打保</t>
    <rPh sb="0" eb="2">
      <t>ウツボ</t>
    </rPh>
    <phoneticPr fontId="1"/>
  </si>
  <si>
    <t>杉原</t>
    <rPh sb="0" eb="2">
      <t>スギハラ</t>
    </rPh>
    <phoneticPr fontId="1"/>
  </si>
  <si>
    <t>茂住</t>
    <rPh sb="0" eb="2">
      <t>モズミ</t>
    </rPh>
    <phoneticPr fontId="1"/>
  </si>
  <si>
    <t>古川</t>
    <phoneticPr fontId="1"/>
  </si>
  <si>
    <t>坂上</t>
    <rPh sb="0" eb="2">
      <t>サカガミ</t>
    </rPh>
    <phoneticPr fontId="1"/>
  </si>
  <si>
    <t>ページ</t>
    <phoneticPr fontId="1"/>
  </si>
  <si>
    <t>岐阜市</t>
    <rPh sb="0" eb="2">
      <t>ギフ</t>
    </rPh>
    <rPh sb="2" eb="3">
      <t>シ</t>
    </rPh>
    <phoneticPr fontId="1"/>
  </si>
  <si>
    <t>各務原市</t>
    <rPh sb="0" eb="4">
      <t>カガミハラシ</t>
    </rPh>
    <phoneticPr fontId="1"/>
  </si>
  <si>
    <t>大垣市</t>
    <rPh sb="0" eb="3">
      <t>オオガキシ</t>
    </rPh>
    <phoneticPr fontId="1"/>
  </si>
  <si>
    <t>羽島市</t>
    <rPh sb="0" eb="3">
      <t>ハシマシ</t>
    </rPh>
    <phoneticPr fontId="1"/>
  </si>
  <si>
    <t>瑞穂市</t>
    <rPh sb="0" eb="2">
      <t>ミヅホ</t>
    </rPh>
    <rPh sb="2" eb="3">
      <t>シ</t>
    </rPh>
    <phoneticPr fontId="1"/>
  </si>
  <si>
    <t>本巣市</t>
    <rPh sb="0" eb="2">
      <t>モトス</t>
    </rPh>
    <rPh sb="2" eb="3">
      <t>シ</t>
    </rPh>
    <phoneticPr fontId="1"/>
  </si>
  <si>
    <t>山県市</t>
    <rPh sb="0" eb="2">
      <t>ヤマガタ</t>
    </rPh>
    <rPh sb="2" eb="3">
      <t>シ</t>
    </rPh>
    <phoneticPr fontId="1"/>
  </si>
  <si>
    <t>海津市</t>
    <rPh sb="0" eb="2">
      <t>カイヅ</t>
    </rPh>
    <rPh sb="2" eb="3">
      <t>シ</t>
    </rPh>
    <phoneticPr fontId="1"/>
  </si>
  <si>
    <t>関市</t>
    <rPh sb="0" eb="2">
      <t>セキシ</t>
    </rPh>
    <phoneticPr fontId="1"/>
  </si>
  <si>
    <t>美濃市</t>
    <rPh sb="0" eb="3">
      <t>ミノシ</t>
    </rPh>
    <phoneticPr fontId="1"/>
  </si>
  <si>
    <t>美濃加茂市</t>
    <rPh sb="0" eb="5">
      <t>ミノカモシ</t>
    </rPh>
    <phoneticPr fontId="1"/>
  </si>
  <si>
    <t>可児市</t>
    <rPh sb="0" eb="3">
      <t>カニシ</t>
    </rPh>
    <phoneticPr fontId="1"/>
  </si>
  <si>
    <t>瑞浪市</t>
    <rPh sb="0" eb="3">
      <t>ミズナミシ</t>
    </rPh>
    <phoneticPr fontId="1"/>
  </si>
  <si>
    <t>土岐市</t>
    <rPh sb="0" eb="3">
      <t>トキシ</t>
    </rPh>
    <phoneticPr fontId="1"/>
  </si>
  <si>
    <t>多治見市</t>
    <rPh sb="0" eb="4">
      <t>タジミシ</t>
    </rPh>
    <phoneticPr fontId="1"/>
  </si>
  <si>
    <t>恵那市</t>
    <rPh sb="0" eb="2">
      <t>エナ</t>
    </rPh>
    <rPh sb="2" eb="3">
      <t>シ</t>
    </rPh>
    <phoneticPr fontId="1"/>
  </si>
  <si>
    <t>中津川市</t>
    <rPh sb="0" eb="4">
      <t>ナカツガワシ</t>
    </rPh>
    <phoneticPr fontId="1"/>
  </si>
  <si>
    <t>郡上市</t>
    <rPh sb="0" eb="2">
      <t>グジョウ</t>
    </rPh>
    <rPh sb="2" eb="3">
      <t>シ</t>
    </rPh>
    <phoneticPr fontId="1"/>
  </si>
  <si>
    <t>高山市</t>
    <rPh sb="0" eb="3">
      <t>タカヤマシ</t>
    </rPh>
    <phoneticPr fontId="1"/>
  </si>
  <si>
    <t>飛騨市</t>
    <rPh sb="0" eb="2">
      <t>ヒダ</t>
    </rPh>
    <rPh sb="2" eb="3">
      <t>シ</t>
    </rPh>
    <phoneticPr fontId="1"/>
  </si>
  <si>
    <t>下呂市</t>
    <rPh sb="0" eb="2">
      <t>ゲロ</t>
    </rPh>
    <rPh sb="2" eb="3">
      <t>シ</t>
    </rPh>
    <phoneticPr fontId="1"/>
  </si>
  <si>
    <t>羽島郡</t>
    <rPh sb="0" eb="2">
      <t>ハシマ</t>
    </rPh>
    <rPh sb="2" eb="3">
      <t>グン</t>
    </rPh>
    <phoneticPr fontId="1"/>
  </si>
  <si>
    <t>本巣郡</t>
    <rPh sb="0" eb="3">
      <t>モトスグン</t>
    </rPh>
    <phoneticPr fontId="1"/>
  </si>
  <si>
    <t>揖斐郡</t>
    <rPh sb="0" eb="3">
      <t>イビグン</t>
    </rPh>
    <phoneticPr fontId="1"/>
  </si>
  <si>
    <t>安八郡</t>
    <rPh sb="0" eb="2">
      <t>アンパチ</t>
    </rPh>
    <rPh sb="2" eb="3">
      <t>グン</t>
    </rPh>
    <phoneticPr fontId="1"/>
  </si>
  <si>
    <t>養老郡</t>
    <rPh sb="0" eb="3">
      <t>ヨウロウグン</t>
    </rPh>
    <phoneticPr fontId="1"/>
  </si>
  <si>
    <t>不破郡</t>
    <rPh sb="0" eb="3">
      <t>フワグン</t>
    </rPh>
    <phoneticPr fontId="1"/>
  </si>
  <si>
    <t>可児郡</t>
    <rPh sb="0" eb="2">
      <t>カニ</t>
    </rPh>
    <rPh sb="2" eb="3">
      <t>グン</t>
    </rPh>
    <phoneticPr fontId="1"/>
  </si>
  <si>
    <t>加茂郡</t>
    <rPh sb="0" eb="2">
      <t>カモ</t>
    </rPh>
    <rPh sb="2" eb="3">
      <t>グン</t>
    </rPh>
    <phoneticPr fontId="1"/>
  </si>
  <si>
    <t>市部合計</t>
    <rPh sb="0" eb="1">
      <t>シ</t>
    </rPh>
    <rPh sb="1" eb="2">
      <t>ブ</t>
    </rPh>
    <rPh sb="2" eb="4">
      <t>ゴウケイ</t>
    </rPh>
    <phoneticPr fontId="1"/>
  </si>
  <si>
    <t>郡部合計</t>
    <rPh sb="0" eb="2">
      <t>グンブ</t>
    </rPh>
    <rPh sb="2" eb="4">
      <t>ゴウケイ</t>
    </rPh>
    <phoneticPr fontId="1"/>
  </si>
  <si>
    <t>総計</t>
    <rPh sb="0" eb="2">
      <t>ソウケイ</t>
    </rPh>
    <phoneticPr fontId="1"/>
  </si>
  <si>
    <t>部数</t>
    <rPh sb="0" eb="2">
      <t>ブスウ</t>
    </rPh>
    <phoneticPr fontId="1"/>
  </si>
  <si>
    <t>折込部数</t>
    <rPh sb="0" eb="2">
      <t>オリコミ</t>
    </rPh>
    <rPh sb="2" eb="4">
      <t>ブスウ</t>
    </rPh>
    <phoneticPr fontId="1"/>
  </si>
  <si>
    <t>◎岐阜市　</t>
    <rPh sb="1" eb="3">
      <t>ギフ</t>
    </rPh>
    <rPh sb="3" eb="4">
      <t>シ</t>
    </rPh>
    <phoneticPr fontId="1"/>
  </si>
  <si>
    <t>G</t>
    <phoneticPr fontId="1"/>
  </si>
  <si>
    <t>G</t>
    <phoneticPr fontId="1"/>
  </si>
  <si>
    <t>C</t>
    <phoneticPr fontId="1"/>
  </si>
  <si>
    <t>多治見南部</t>
    <rPh sb="0" eb="3">
      <t>タジミ</t>
    </rPh>
    <rPh sb="3" eb="5">
      <t>ナンブ</t>
    </rPh>
    <phoneticPr fontId="1"/>
  </si>
  <si>
    <t>Ｃ</t>
    <phoneticPr fontId="1"/>
  </si>
  <si>
    <t>鵜飼黒野</t>
    <rPh sb="0" eb="2">
      <t>ウカイ</t>
    </rPh>
    <rPh sb="2" eb="4">
      <t>クロノ</t>
    </rPh>
    <phoneticPr fontId="1"/>
  </si>
  <si>
    <t>Ｃ</t>
    <phoneticPr fontId="1"/>
  </si>
  <si>
    <t>柳津</t>
    <rPh sb="0" eb="2">
      <t>ヤナイヅ</t>
    </rPh>
    <phoneticPr fontId="1"/>
  </si>
  <si>
    <r>
      <t>養老</t>
    </r>
    <r>
      <rPr>
        <sz val="8"/>
        <color theme="1"/>
        <rFont val="ＭＳ Ｐゴシック"/>
        <family val="3"/>
        <charset val="128"/>
        <scheme val="minor"/>
      </rPr>
      <t>（Ａ一部含む）</t>
    </r>
    <rPh sb="0" eb="2">
      <t>ヨウロウ</t>
    </rPh>
    <rPh sb="4" eb="6">
      <t>イチブ</t>
    </rPh>
    <rPh sb="6" eb="7">
      <t>フク</t>
    </rPh>
    <phoneticPr fontId="1"/>
  </si>
  <si>
    <t>駒野</t>
    <rPh sb="0" eb="2">
      <t>コマノ</t>
    </rPh>
    <phoneticPr fontId="1"/>
  </si>
  <si>
    <t>C</t>
    <phoneticPr fontId="1"/>
  </si>
  <si>
    <t>鵜沼各務原</t>
    <rPh sb="0" eb="2">
      <t>ウヌマ</t>
    </rPh>
    <rPh sb="2" eb="5">
      <t>カガミハラ</t>
    </rPh>
    <phoneticPr fontId="1"/>
  </si>
  <si>
    <t>）</t>
    <phoneticPr fontId="1"/>
  </si>
  <si>
    <t>C</t>
    <phoneticPr fontId="1"/>
  </si>
  <si>
    <t>高山朝日町ＡＭＣＮ</t>
    <rPh sb="0" eb="2">
      <t>タカヤマ</t>
    </rPh>
    <rPh sb="2" eb="4">
      <t>アサヒ</t>
    </rPh>
    <rPh sb="4" eb="5">
      <t>マチ</t>
    </rPh>
    <phoneticPr fontId="1"/>
  </si>
  <si>
    <t>白鳥GＡＭＮ</t>
    <rPh sb="0" eb="2">
      <t>シロトリ</t>
    </rPh>
    <phoneticPr fontId="1"/>
  </si>
  <si>
    <t>G</t>
    <phoneticPr fontId="1"/>
  </si>
  <si>
    <t>多治見</t>
    <rPh sb="0" eb="3">
      <t>タジミ</t>
    </rPh>
    <phoneticPr fontId="1"/>
  </si>
  <si>
    <t>恵那Ａ</t>
    <rPh sb="0" eb="2">
      <t>エナ</t>
    </rPh>
    <phoneticPr fontId="1"/>
  </si>
  <si>
    <t>川辺Ｎ</t>
    <rPh sb="0" eb="2">
      <t>カワベ</t>
    </rPh>
    <phoneticPr fontId="1"/>
  </si>
  <si>
    <t>垂井ＡＭ</t>
    <rPh sb="0" eb="2">
      <t>タルイ</t>
    </rPh>
    <phoneticPr fontId="1"/>
  </si>
  <si>
    <t>羽島南部AM</t>
    <rPh sb="0" eb="2">
      <t>ハシマ</t>
    </rPh>
    <rPh sb="2" eb="4">
      <t>ナンブ</t>
    </rPh>
    <phoneticPr fontId="1"/>
  </si>
  <si>
    <t>羽島中央AM</t>
    <rPh sb="0" eb="2">
      <t>ハシマ</t>
    </rPh>
    <rPh sb="2" eb="4">
      <t>チュウオウ</t>
    </rPh>
    <phoneticPr fontId="1"/>
  </si>
  <si>
    <t>多治見Ａ</t>
    <rPh sb="0" eb="3">
      <t>タジミ</t>
    </rPh>
    <phoneticPr fontId="1"/>
  </si>
  <si>
    <t>北方AM</t>
    <rPh sb="0" eb="2">
      <t>キタガタ</t>
    </rPh>
    <phoneticPr fontId="1"/>
  </si>
  <si>
    <t>糸貫AM</t>
    <rPh sb="0" eb="2">
      <t>イトヌキ</t>
    </rPh>
    <phoneticPr fontId="1"/>
  </si>
  <si>
    <t>真正AM</t>
    <rPh sb="0" eb="2">
      <t>シンセイ</t>
    </rPh>
    <phoneticPr fontId="1"/>
  </si>
  <si>
    <t>黒野西岐陽AＭ</t>
    <rPh sb="0" eb="2">
      <t>クロノ</t>
    </rPh>
    <rPh sb="2" eb="3">
      <t>ニシ</t>
    </rPh>
    <rPh sb="3" eb="4">
      <t>チマタ</t>
    </rPh>
    <rPh sb="4" eb="5">
      <t>ヨウ</t>
    </rPh>
    <phoneticPr fontId="1"/>
  </si>
  <si>
    <t>北方七郷AＭ</t>
    <rPh sb="0" eb="2">
      <t>キタガタ</t>
    </rPh>
    <rPh sb="2" eb="3">
      <t>ナナ</t>
    </rPh>
    <rPh sb="3" eb="4">
      <t>ゴウ</t>
    </rPh>
    <phoneticPr fontId="1"/>
  </si>
  <si>
    <t>北方東部AＭ</t>
    <rPh sb="0" eb="2">
      <t>キタガタ</t>
    </rPh>
    <rPh sb="2" eb="4">
      <t>トウブ</t>
    </rPh>
    <phoneticPr fontId="1"/>
  </si>
  <si>
    <t>G</t>
    <phoneticPr fontId="1"/>
  </si>
  <si>
    <t>多治見北</t>
    <rPh sb="0" eb="3">
      <t>タジミ</t>
    </rPh>
    <rPh sb="3" eb="4">
      <t>キタ</t>
    </rPh>
    <phoneticPr fontId="1"/>
  </si>
  <si>
    <t xml:space="preserve">Ａ：朝日含　Ｍ：毎日含　Ｃ：中日含　Ｎ：日経含　S：産経含 </t>
    <rPh sb="2" eb="4">
      <t>アサヒ</t>
    </rPh>
    <rPh sb="4" eb="5">
      <t>フク</t>
    </rPh>
    <rPh sb="8" eb="10">
      <t>マイニチ</t>
    </rPh>
    <rPh sb="10" eb="11">
      <t>フク</t>
    </rPh>
    <rPh sb="14" eb="16">
      <t>チュウニチ</t>
    </rPh>
    <rPh sb="16" eb="17">
      <t>フク</t>
    </rPh>
    <rPh sb="20" eb="22">
      <t>ニッケイ</t>
    </rPh>
    <rPh sb="22" eb="23">
      <t>フク</t>
    </rPh>
    <rPh sb="26" eb="28">
      <t>サンケイ</t>
    </rPh>
    <phoneticPr fontId="1"/>
  </si>
  <si>
    <t>手力NS</t>
    <rPh sb="0" eb="1">
      <t>テ</t>
    </rPh>
    <rPh sb="1" eb="2">
      <t>チカラ</t>
    </rPh>
    <phoneticPr fontId="1"/>
  </si>
  <si>
    <t>大洞団地NS</t>
    <rPh sb="0" eb="1">
      <t>オオ</t>
    </rPh>
    <rPh sb="1" eb="2">
      <t>ホラ</t>
    </rPh>
    <rPh sb="2" eb="4">
      <t>ダンチ</t>
    </rPh>
    <phoneticPr fontId="1"/>
  </si>
  <si>
    <t>茜部MNS</t>
    <rPh sb="0" eb="1">
      <t>アカネ</t>
    </rPh>
    <rPh sb="1" eb="2">
      <t>ブ</t>
    </rPh>
    <phoneticPr fontId="1"/>
  </si>
  <si>
    <t>鶉MNS</t>
    <rPh sb="0" eb="1">
      <t>ウズラ</t>
    </rPh>
    <phoneticPr fontId="1"/>
  </si>
  <si>
    <t>岐商前NS</t>
    <rPh sb="0" eb="1">
      <t>チマタ</t>
    </rPh>
    <rPh sb="1" eb="2">
      <t>ショウ</t>
    </rPh>
    <rPh sb="2" eb="3">
      <t>マエ</t>
    </rPh>
    <phoneticPr fontId="1"/>
  </si>
  <si>
    <t>鵜飼黒野ANS</t>
    <rPh sb="0" eb="2">
      <t>ウカイ</t>
    </rPh>
    <rPh sb="2" eb="4">
      <t>クロノ</t>
    </rPh>
    <phoneticPr fontId="1"/>
  </si>
  <si>
    <t>美江寺AMCNS</t>
    <rPh sb="0" eb="3">
      <t>ミエジ</t>
    </rPh>
    <phoneticPr fontId="1"/>
  </si>
  <si>
    <t>穂積S</t>
    <rPh sb="0" eb="2">
      <t>ホヅミ</t>
    </rPh>
    <phoneticPr fontId="1"/>
  </si>
  <si>
    <t>北方西部NS</t>
    <rPh sb="0" eb="2">
      <t>キタガタ</t>
    </rPh>
    <rPh sb="2" eb="4">
      <t>セイブ</t>
    </rPh>
    <phoneticPr fontId="1"/>
  </si>
  <si>
    <t>北方NS</t>
    <rPh sb="0" eb="2">
      <t>キタガタ</t>
    </rPh>
    <phoneticPr fontId="1"/>
  </si>
  <si>
    <t>北方西郷NS</t>
    <rPh sb="0" eb="2">
      <t>キタガタ</t>
    </rPh>
    <rPh sb="2" eb="4">
      <t>サイゴウ</t>
    </rPh>
    <phoneticPr fontId="1"/>
  </si>
  <si>
    <t>美山YNS</t>
    <rPh sb="0" eb="2">
      <t>ミヤマ</t>
    </rPh>
    <phoneticPr fontId="1"/>
  </si>
  <si>
    <t>川島AMCNS</t>
    <rPh sb="0" eb="2">
      <t>カワシマ</t>
    </rPh>
    <phoneticPr fontId="1"/>
  </si>
  <si>
    <t>大垣駅西NS</t>
    <rPh sb="0" eb="2">
      <t>オオガキ</t>
    </rPh>
    <rPh sb="2" eb="3">
      <t>エキ</t>
    </rPh>
    <rPh sb="3" eb="4">
      <t>ニシ</t>
    </rPh>
    <phoneticPr fontId="1"/>
  </si>
  <si>
    <t>大垣中川AMCNS</t>
    <rPh sb="0" eb="2">
      <t>オオガキ</t>
    </rPh>
    <rPh sb="2" eb="4">
      <t>ナカガワ</t>
    </rPh>
    <phoneticPr fontId="1"/>
  </si>
  <si>
    <t>大垣大迫AMCYNS</t>
    <rPh sb="0" eb="2">
      <t>オオガキ</t>
    </rPh>
    <rPh sb="2" eb="4">
      <t>オオサコ</t>
    </rPh>
    <phoneticPr fontId="1"/>
  </si>
  <si>
    <t>北垣MCNS</t>
    <rPh sb="0" eb="1">
      <t>キタ</t>
    </rPh>
    <rPh sb="1" eb="2">
      <t>カキ</t>
    </rPh>
    <phoneticPr fontId="1"/>
  </si>
  <si>
    <t>赤坂ANS</t>
    <rPh sb="0" eb="2">
      <t>アカサカ</t>
    </rPh>
    <phoneticPr fontId="1"/>
  </si>
  <si>
    <t>墨俣AMCNS</t>
    <rPh sb="0" eb="2">
      <t>スノマタ</t>
    </rPh>
    <phoneticPr fontId="1"/>
  </si>
  <si>
    <t>上石津YNS</t>
    <rPh sb="0" eb="1">
      <t>ウエ</t>
    </rPh>
    <rPh sb="1" eb="3">
      <t>イシヅ</t>
    </rPh>
    <phoneticPr fontId="1"/>
  </si>
  <si>
    <t>大野黒野ＮS</t>
    <rPh sb="0" eb="2">
      <t>オオノ</t>
    </rPh>
    <rPh sb="2" eb="4">
      <t>クロノ</t>
    </rPh>
    <phoneticPr fontId="1"/>
  </si>
  <si>
    <t>いび池田ＭＮS</t>
    <rPh sb="2" eb="4">
      <t>イケダ</t>
    </rPh>
    <phoneticPr fontId="1"/>
  </si>
  <si>
    <t>池田八幡ＭＮS</t>
    <rPh sb="0" eb="2">
      <t>イケダ</t>
    </rPh>
    <rPh sb="2" eb="4">
      <t>ハチマン</t>
    </rPh>
    <phoneticPr fontId="1"/>
  </si>
  <si>
    <t>揖斐ＡＭＣNS</t>
    <rPh sb="0" eb="2">
      <t>イビ</t>
    </rPh>
    <phoneticPr fontId="1"/>
  </si>
  <si>
    <t>垂井ＮS</t>
    <rPh sb="0" eb="2">
      <t>タルイ</t>
    </rPh>
    <phoneticPr fontId="1"/>
  </si>
  <si>
    <t>垂井南部ＹＮS</t>
    <rPh sb="0" eb="2">
      <t>タルイ</t>
    </rPh>
    <rPh sb="2" eb="4">
      <t>ナンブ</t>
    </rPh>
    <phoneticPr fontId="1"/>
  </si>
  <si>
    <t>関ヶ原ＡＭＣＮS</t>
    <rPh sb="0" eb="3">
      <t>セキガハラ</t>
    </rPh>
    <phoneticPr fontId="1"/>
  </si>
  <si>
    <t>安八ＡＭＣＮS</t>
    <rPh sb="0" eb="2">
      <t>アンパチ</t>
    </rPh>
    <phoneticPr fontId="1"/>
  </si>
  <si>
    <t>輪之内ＡＭＣＮS</t>
    <rPh sb="0" eb="3">
      <t>ワノウチ</t>
    </rPh>
    <phoneticPr fontId="1"/>
  </si>
  <si>
    <t>神戸ＡＭＣＮS</t>
    <rPh sb="0" eb="2">
      <t>コウベ</t>
    </rPh>
    <phoneticPr fontId="1"/>
  </si>
  <si>
    <t>高田ＹＮS</t>
    <rPh sb="0" eb="2">
      <t>タカダ</t>
    </rPh>
    <phoneticPr fontId="1"/>
  </si>
  <si>
    <t>養老ＡＭＹＮS</t>
    <rPh sb="0" eb="2">
      <t>ヨウロウ</t>
    </rPh>
    <phoneticPr fontId="1"/>
  </si>
  <si>
    <t>美濃太田ＮS</t>
    <rPh sb="0" eb="2">
      <t>ミノ</t>
    </rPh>
    <rPh sb="2" eb="4">
      <t>オオタ</t>
    </rPh>
    <phoneticPr fontId="1"/>
  </si>
  <si>
    <t>美濃加茂ＮS</t>
    <rPh sb="0" eb="4">
      <t>ミノカモ</t>
    </rPh>
    <phoneticPr fontId="1"/>
  </si>
  <si>
    <t>古井ＡＭＣＮS</t>
    <rPh sb="0" eb="1">
      <t>フル</t>
    </rPh>
    <rPh sb="1" eb="2">
      <t>イ</t>
    </rPh>
    <phoneticPr fontId="1"/>
  </si>
  <si>
    <t>坂祝ＮS</t>
    <rPh sb="0" eb="2">
      <t>サカホギ</t>
    </rPh>
    <phoneticPr fontId="1"/>
  </si>
  <si>
    <t>神土ＡＭＣＮS</t>
    <rPh sb="0" eb="1">
      <t>カミ</t>
    </rPh>
    <rPh sb="1" eb="2">
      <t>ツチ</t>
    </rPh>
    <phoneticPr fontId="1"/>
  </si>
  <si>
    <t>美濃西部ＹＮS</t>
    <rPh sb="0" eb="2">
      <t>ミノ</t>
    </rPh>
    <rPh sb="2" eb="4">
      <t>セイブ</t>
    </rPh>
    <phoneticPr fontId="1"/>
  </si>
  <si>
    <t>郡上八幡ＭＮS</t>
    <rPh sb="0" eb="2">
      <t>グジョウ</t>
    </rPh>
    <rPh sb="2" eb="4">
      <t>ハチマン</t>
    </rPh>
    <phoneticPr fontId="1"/>
  </si>
  <si>
    <t>美並ＡＭＣＮS</t>
    <rPh sb="0" eb="2">
      <t>ミナミ</t>
    </rPh>
    <phoneticPr fontId="1"/>
  </si>
  <si>
    <t>広見ＭＮS</t>
    <rPh sb="0" eb="2">
      <t>ヒロミ</t>
    </rPh>
    <phoneticPr fontId="1"/>
  </si>
  <si>
    <t>今渡ＭＮS</t>
    <rPh sb="0" eb="1">
      <t>イマ</t>
    </rPh>
    <rPh sb="1" eb="2">
      <t>ワタ</t>
    </rPh>
    <phoneticPr fontId="1"/>
  </si>
  <si>
    <t>西可児ＭＮS</t>
    <rPh sb="0" eb="1">
      <t>ニシ</t>
    </rPh>
    <rPh sb="1" eb="3">
      <t>カニ</t>
    </rPh>
    <phoneticPr fontId="1"/>
  </si>
  <si>
    <t>春里ＭＮS</t>
    <rPh sb="0" eb="1">
      <t>ハル</t>
    </rPh>
    <rPh sb="1" eb="2">
      <t>サト</t>
    </rPh>
    <phoneticPr fontId="1"/>
  </si>
  <si>
    <t>下切ＭＮS</t>
    <rPh sb="0" eb="2">
      <t>シモギリ</t>
    </rPh>
    <phoneticPr fontId="1"/>
  </si>
  <si>
    <t>伏見兼山ＭＮS</t>
    <rPh sb="0" eb="2">
      <t>フシミ</t>
    </rPh>
    <rPh sb="2" eb="3">
      <t>カ</t>
    </rPh>
    <rPh sb="3" eb="4">
      <t>ヤマ</t>
    </rPh>
    <phoneticPr fontId="1"/>
  </si>
  <si>
    <t>御嵩ＭＮS</t>
    <rPh sb="0" eb="2">
      <t>ミタケ</t>
    </rPh>
    <phoneticPr fontId="1"/>
  </si>
  <si>
    <t>両藤舎ＧＡＭＮS</t>
    <rPh sb="0" eb="1">
      <t>リョウ</t>
    </rPh>
    <rPh sb="1" eb="2">
      <t>フジ</t>
    </rPh>
    <rPh sb="2" eb="3">
      <t>シャ</t>
    </rPh>
    <phoneticPr fontId="1"/>
  </si>
  <si>
    <t>多治見西部ＭＮS</t>
    <rPh sb="0" eb="3">
      <t>タジミ</t>
    </rPh>
    <rPh sb="3" eb="5">
      <t>セイブ</t>
    </rPh>
    <phoneticPr fontId="1"/>
  </si>
  <si>
    <t>池田ＭＮS</t>
    <rPh sb="0" eb="2">
      <t>イケダ</t>
    </rPh>
    <phoneticPr fontId="1"/>
  </si>
  <si>
    <t>小泉ＭＮS</t>
    <rPh sb="0" eb="2">
      <t>コイズミ</t>
    </rPh>
    <phoneticPr fontId="1"/>
  </si>
  <si>
    <t>姫ＭＮS</t>
    <rPh sb="0" eb="1">
      <t>ヒメ</t>
    </rPh>
    <phoneticPr fontId="1"/>
  </si>
  <si>
    <t>笠原ＧＡＭＮS</t>
    <rPh sb="0" eb="2">
      <t>カサハラ</t>
    </rPh>
    <phoneticPr fontId="1"/>
  </si>
  <si>
    <t>土岐津ＭＮS</t>
    <rPh sb="0" eb="2">
      <t>トキ</t>
    </rPh>
    <rPh sb="2" eb="3">
      <t>ツ</t>
    </rPh>
    <phoneticPr fontId="1"/>
  </si>
  <si>
    <t>土岐口ＭＮS</t>
    <rPh sb="0" eb="2">
      <t>トキ</t>
    </rPh>
    <rPh sb="2" eb="3">
      <t>クチ</t>
    </rPh>
    <phoneticPr fontId="1"/>
  </si>
  <si>
    <t>下石ＮS</t>
    <rPh sb="0" eb="1">
      <t>シタ</t>
    </rPh>
    <rPh sb="1" eb="2">
      <t>イシ</t>
    </rPh>
    <phoneticPr fontId="1"/>
  </si>
  <si>
    <t>妻木ＭＮS</t>
    <rPh sb="0" eb="2">
      <t>ツマキ</t>
    </rPh>
    <phoneticPr fontId="1"/>
  </si>
  <si>
    <t>瑞浪西部ＧＡＭＮS</t>
    <rPh sb="0" eb="2">
      <t>ミズナミ</t>
    </rPh>
    <rPh sb="2" eb="4">
      <t>セイブ</t>
    </rPh>
    <phoneticPr fontId="1"/>
  </si>
  <si>
    <t>陶ＡＭＣＮS</t>
    <rPh sb="0" eb="1">
      <t>スエ</t>
    </rPh>
    <phoneticPr fontId="1"/>
  </si>
  <si>
    <t>恵那垣内ＭＮS</t>
    <rPh sb="0" eb="2">
      <t>エナ</t>
    </rPh>
    <rPh sb="2" eb="3">
      <t>カキ</t>
    </rPh>
    <rPh sb="3" eb="4">
      <t>ウチ</t>
    </rPh>
    <phoneticPr fontId="1"/>
  </si>
  <si>
    <t>恵那佐伯ＭＮS</t>
    <rPh sb="0" eb="2">
      <t>エナ</t>
    </rPh>
    <rPh sb="2" eb="4">
      <t>サエキ</t>
    </rPh>
    <phoneticPr fontId="1"/>
  </si>
  <si>
    <t>岩村ＧＡＭＮS</t>
    <rPh sb="0" eb="2">
      <t>イワムラ</t>
    </rPh>
    <phoneticPr fontId="1"/>
  </si>
  <si>
    <t>明智ＹＮS</t>
    <rPh sb="0" eb="2">
      <t>アケチ</t>
    </rPh>
    <phoneticPr fontId="1"/>
  </si>
  <si>
    <t>中津川東ＭＮS</t>
    <rPh sb="0" eb="3">
      <t>ナカツガワ</t>
    </rPh>
    <rPh sb="3" eb="4">
      <t>ヒガシ</t>
    </rPh>
    <phoneticPr fontId="1"/>
  </si>
  <si>
    <t>中津川西ＭＮS</t>
    <rPh sb="0" eb="3">
      <t>ナカツガワ</t>
    </rPh>
    <rPh sb="3" eb="4">
      <t>ニシ</t>
    </rPh>
    <phoneticPr fontId="1"/>
  </si>
  <si>
    <t>中津川北ＭＮS</t>
    <rPh sb="0" eb="3">
      <t>ナカツガワ</t>
    </rPh>
    <rPh sb="3" eb="4">
      <t>キタ</t>
    </rPh>
    <phoneticPr fontId="1"/>
  </si>
  <si>
    <t>坂下GAMＹＮS</t>
    <rPh sb="0" eb="2">
      <t>サカシタ</t>
    </rPh>
    <phoneticPr fontId="1"/>
  </si>
  <si>
    <t>坂本ＡＭＣＮS</t>
    <rPh sb="0" eb="2">
      <t>サカモト</t>
    </rPh>
    <phoneticPr fontId="1"/>
  </si>
  <si>
    <t>落合ＡＭＣＮS</t>
    <rPh sb="0" eb="2">
      <t>オチアイ</t>
    </rPh>
    <phoneticPr fontId="1"/>
  </si>
  <si>
    <t>苗木ＡＭＣＮS</t>
    <rPh sb="0" eb="1">
      <t>ナエ</t>
    </rPh>
    <rPh sb="1" eb="2">
      <t>キ</t>
    </rPh>
    <phoneticPr fontId="1"/>
  </si>
  <si>
    <t>加子母ＡＭＣＮS</t>
    <rPh sb="0" eb="1">
      <t>カ</t>
    </rPh>
    <rPh sb="1" eb="2">
      <t>コ</t>
    </rPh>
    <rPh sb="2" eb="3">
      <t>ハハ</t>
    </rPh>
    <phoneticPr fontId="1"/>
  </si>
  <si>
    <t>焼石ＡＭＣＮS</t>
    <rPh sb="0" eb="2">
      <t>ヤケイシ</t>
    </rPh>
    <phoneticPr fontId="1"/>
  </si>
  <si>
    <t>下呂ＡＭＣＮS</t>
    <rPh sb="0" eb="2">
      <t>ゲロ</t>
    </rPh>
    <phoneticPr fontId="1"/>
  </si>
  <si>
    <t>竹原ＡＭＣＮS</t>
    <rPh sb="0" eb="2">
      <t>タケハラ</t>
    </rPh>
    <phoneticPr fontId="1"/>
  </si>
  <si>
    <t>萩原ＡＭＣＮS</t>
    <rPh sb="0" eb="2">
      <t>ハギワラ</t>
    </rPh>
    <phoneticPr fontId="1"/>
  </si>
  <si>
    <t>☆国府ＡＭＣＮS</t>
    <rPh sb="1" eb="3">
      <t>コクフ</t>
    </rPh>
    <phoneticPr fontId="1"/>
  </si>
  <si>
    <t>奥飛騨ＡＭＣYＮS</t>
    <rPh sb="0" eb="1">
      <t>オク</t>
    </rPh>
    <rPh sb="1" eb="3">
      <t>ヒダ</t>
    </rPh>
    <phoneticPr fontId="1"/>
  </si>
  <si>
    <t>丹生川ＡＭＣＮS</t>
    <rPh sb="0" eb="3">
      <t>ニュウカワ</t>
    </rPh>
    <phoneticPr fontId="1"/>
  </si>
  <si>
    <t>神岡YNS</t>
    <rPh sb="0" eb="2">
      <t>カミオカ</t>
    </rPh>
    <phoneticPr fontId="1"/>
  </si>
  <si>
    <t>古川ＡＭＣＮS</t>
    <rPh sb="0" eb="2">
      <t>フルカワ</t>
    </rPh>
    <phoneticPr fontId="1"/>
  </si>
  <si>
    <t>則武NS</t>
    <rPh sb="0" eb="2">
      <t>ノリタケ</t>
    </rPh>
    <phoneticPr fontId="1"/>
  </si>
  <si>
    <t>桜ヶ丘ＭＮS</t>
    <rPh sb="0" eb="3">
      <t>サクラガオカ</t>
    </rPh>
    <phoneticPr fontId="1"/>
  </si>
  <si>
    <t>黒野西岐陽</t>
    <rPh sb="0" eb="2">
      <t>クロノ</t>
    </rPh>
    <rPh sb="2" eb="3">
      <t>ニシ</t>
    </rPh>
    <rPh sb="3" eb="4">
      <t>チマタ</t>
    </rPh>
    <rPh sb="4" eb="5">
      <t>ヨウ</t>
    </rPh>
    <phoneticPr fontId="1"/>
  </si>
  <si>
    <t>北方七郷</t>
    <rPh sb="0" eb="2">
      <t>キタガタ</t>
    </rPh>
    <rPh sb="2" eb="3">
      <t>ナナ</t>
    </rPh>
    <rPh sb="3" eb="4">
      <t>サト</t>
    </rPh>
    <phoneticPr fontId="1"/>
  </si>
  <si>
    <t>柳津AM</t>
    <rPh sb="0" eb="2">
      <t>ヤナイヅ</t>
    </rPh>
    <phoneticPr fontId="1"/>
  </si>
  <si>
    <t>岐南西A</t>
    <rPh sb="0" eb="2">
      <t>ギナン</t>
    </rPh>
    <rPh sb="2" eb="3">
      <t>セイ</t>
    </rPh>
    <phoneticPr fontId="1"/>
  </si>
  <si>
    <t>笠松AM</t>
    <rPh sb="0" eb="2">
      <t>カサマツ</t>
    </rPh>
    <phoneticPr fontId="1"/>
  </si>
  <si>
    <t>G</t>
    <phoneticPr fontId="1"/>
  </si>
  <si>
    <t>石津ＧＡＭＮS</t>
    <rPh sb="0" eb="2">
      <t>イシヅ</t>
    </rPh>
    <phoneticPr fontId="1"/>
  </si>
  <si>
    <t>Ｃ</t>
    <phoneticPr fontId="1"/>
  </si>
  <si>
    <t>鷺山NS</t>
    <rPh sb="0" eb="2">
      <t>サギヤマ</t>
    </rPh>
    <phoneticPr fontId="1"/>
  </si>
  <si>
    <t>G</t>
    <phoneticPr fontId="1"/>
  </si>
  <si>
    <t>島AＭ</t>
    <rPh sb="0" eb="1">
      <t>シマ</t>
    </rPh>
    <phoneticPr fontId="1"/>
  </si>
  <si>
    <t>城西AＭ</t>
    <rPh sb="0" eb="2">
      <t>ジョウセイ</t>
    </rPh>
    <phoneticPr fontId="1"/>
  </si>
  <si>
    <t>神岡ＡM</t>
    <rPh sb="0" eb="2">
      <t>カミオカ</t>
    </rPh>
    <phoneticPr fontId="1"/>
  </si>
  <si>
    <t>鵜沼かかみA</t>
    <rPh sb="0" eb="2">
      <t>ウヌマ</t>
    </rPh>
    <phoneticPr fontId="1"/>
  </si>
  <si>
    <t>鵜沼かかみ</t>
    <rPh sb="0" eb="2">
      <t>ウヌマ</t>
    </rPh>
    <phoneticPr fontId="1"/>
  </si>
  <si>
    <t>タイトル</t>
  </si>
  <si>
    <t>折込日　　　</t>
  </si>
  <si>
    <t>サイズ</t>
  </si>
  <si>
    <t>枚数</t>
  </si>
  <si>
    <t>管理番号</t>
  </si>
  <si>
    <t>年　　　月　　　日（　　　）</t>
  </si>
  <si>
    <t>那加東部A</t>
    <rPh sb="0" eb="2">
      <t>ナカ</t>
    </rPh>
    <rPh sb="2" eb="4">
      <t>トウブ</t>
    </rPh>
    <phoneticPr fontId="1"/>
  </si>
  <si>
    <t>長森南岐南A</t>
    <rPh sb="0" eb="2">
      <t>ナガモリ</t>
    </rPh>
    <rPh sb="2" eb="3">
      <t>ミナミ</t>
    </rPh>
    <rPh sb="3" eb="5">
      <t>ギナン</t>
    </rPh>
    <phoneticPr fontId="1"/>
  </si>
  <si>
    <t>岐南東A</t>
    <rPh sb="0" eb="2">
      <t>ギナン</t>
    </rPh>
    <rPh sb="2" eb="3">
      <t>ヒガシ</t>
    </rPh>
    <phoneticPr fontId="1"/>
  </si>
  <si>
    <t>加納東A</t>
    <rPh sb="0" eb="2">
      <t>カノウ</t>
    </rPh>
    <rPh sb="2" eb="3">
      <t>ヒガシ</t>
    </rPh>
    <phoneticPr fontId="1"/>
  </si>
  <si>
    <t>茜部川手A</t>
    <rPh sb="0" eb="1">
      <t>アカネ</t>
    </rPh>
    <rPh sb="1" eb="2">
      <t>ブ</t>
    </rPh>
    <rPh sb="2" eb="4">
      <t>カワテ</t>
    </rPh>
    <phoneticPr fontId="1"/>
  </si>
  <si>
    <t>鵜沼各務原A</t>
    <rPh sb="0" eb="2">
      <t>ウヌマ</t>
    </rPh>
    <rPh sb="2" eb="5">
      <t>カガミハラ</t>
    </rPh>
    <phoneticPr fontId="1"/>
  </si>
  <si>
    <t>鵜沼各務原</t>
    <rPh sb="0" eb="2">
      <t>ウヌマ</t>
    </rPh>
    <rPh sb="2" eb="5">
      <t>カカミガハラ</t>
    </rPh>
    <phoneticPr fontId="1"/>
  </si>
  <si>
    <t>茜部佐波MNS</t>
    <rPh sb="0" eb="1">
      <t>アカネ</t>
    </rPh>
    <rPh sb="1" eb="2">
      <t>ブ</t>
    </rPh>
    <rPh sb="2" eb="3">
      <t>サ</t>
    </rPh>
    <rPh sb="3" eb="4">
      <t>ナミ</t>
    </rPh>
    <phoneticPr fontId="1"/>
  </si>
  <si>
    <t>柳津MN</t>
    <rPh sb="0" eb="2">
      <t>ヤナイヅ</t>
    </rPh>
    <phoneticPr fontId="1"/>
  </si>
  <si>
    <t>県庁前</t>
    <rPh sb="0" eb="2">
      <t>ケンチョウ</t>
    </rPh>
    <rPh sb="2" eb="3">
      <t>マエ</t>
    </rPh>
    <phoneticPr fontId="1"/>
  </si>
  <si>
    <t>長森南岐南</t>
    <rPh sb="0" eb="2">
      <t>ナガモリ</t>
    </rPh>
    <rPh sb="2" eb="3">
      <t>ミナミ</t>
    </rPh>
    <rPh sb="3" eb="5">
      <t>ギナン</t>
    </rPh>
    <phoneticPr fontId="1"/>
  </si>
  <si>
    <t>岐南東</t>
    <rPh sb="0" eb="2">
      <t>ギナン</t>
    </rPh>
    <rPh sb="2" eb="3">
      <t>ヒガシ</t>
    </rPh>
    <phoneticPr fontId="1"/>
  </si>
  <si>
    <t>加納東</t>
    <rPh sb="0" eb="2">
      <t>カノウ</t>
    </rPh>
    <rPh sb="2" eb="3">
      <t>ヒガシ</t>
    </rPh>
    <phoneticPr fontId="1"/>
  </si>
  <si>
    <t>茜部川手</t>
    <rPh sb="0" eb="2">
      <t>アカナベ</t>
    </rPh>
    <rPh sb="2" eb="4">
      <t>カワテ</t>
    </rPh>
    <phoneticPr fontId="1"/>
  </si>
  <si>
    <t>島</t>
    <rPh sb="0" eb="1">
      <t>シマ</t>
    </rPh>
    <phoneticPr fontId="1"/>
  </si>
  <si>
    <t>城西</t>
    <rPh sb="0" eb="2">
      <t>ジョウセイ</t>
    </rPh>
    <phoneticPr fontId="1"/>
  </si>
  <si>
    <t>真砂町</t>
    <rPh sb="0" eb="3">
      <t>マサゴチョウ</t>
    </rPh>
    <phoneticPr fontId="1"/>
  </si>
  <si>
    <t>A</t>
    <phoneticPr fontId="1"/>
  </si>
  <si>
    <t>柳津</t>
    <rPh sb="0" eb="2">
      <t>ヤナイヅ</t>
    </rPh>
    <phoneticPr fontId="1"/>
  </si>
  <si>
    <t>茜部佐波</t>
    <rPh sb="0" eb="2">
      <t>アカナベ</t>
    </rPh>
    <rPh sb="2" eb="3">
      <t>サ</t>
    </rPh>
    <rPh sb="3" eb="4">
      <t>ナミ</t>
    </rPh>
    <phoneticPr fontId="1"/>
  </si>
  <si>
    <t>Ｃ</t>
    <phoneticPr fontId="1"/>
  </si>
  <si>
    <t>駒野ＡＭＣＮS</t>
    <phoneticPr fontId="1"/>
  </si>
  <si>
    <t>石津</t>
    <phoneticPr fontId="1"/>
  </si>
  <si>
    <t>古井</t>
    <phoneticPr fontId="1"/>
  </si>
  <si>
    <t>G</t>
    <phoneticPr fontId="1"/>
  </si>
  <si>
    <t>武並ＡＭＣＮ</t>
    <phoneticPr fontId="1"/>
  </si>
  <si>
    <t>遠山ＡＭＣＮ</t>
    <phoneticPr fontId="1"/>
  </si>
  <si>
    <t>鶴岡ＡＭＣＮ</t>
    <phoneticPr fontId="1"/>
  </si>
  <si>
    <t>恵那上矢作ＡＭＣＮ</t>
    <phoneticPr fontId="1"/>
  </si>
  <si>
    <t>岩村</t>
    <phoneticPr fontId="1"/>
  </si>
  <si>
    <t>C</t>
    <phoneticPr fontId="1"/>
  </si>
  <si>
    <t>鷺山西部</t>
    <rPh sb="0" eb="2">
      <t>サギヤマ</t>
    </rPh>
    <rPh sb="2" eb="4">
      <t>セイブ</t>
    </rPh>
    <phoneticPr fontId="1"/>
  </si>
  <si>
    <t>鷺山東部</t>
    <rPh sb="0" eb="2">
      <t>サギヤマ</t>
    </rPh>
    <rPh sb="2" eb="4">
      <t>トウブ</t>
    </rPh>
    <phoneticPr fontId="1"/>
  </si>
  <si>
    <t>G</t>
    <phoneticPr fontId="1"/>
  </si>
  <si>
    <t>蘇原</t>
    <rPh sb="0" eb="2">
      <t>ソハラ</t>
    </rPh>
    <phoneticPr fontId="1"/>
  </si>
  <si>
    <t>G</t>
    <phoneticPr fontId="1"/>
  </si>
  <si>
    <t>蘇原A</t>
    <rPh sb="0" eb="2">
      <t>ソハラ</t>
    </rPh>
    <phoneticPr fontId="1"/>
  </si>
  <si>
    <t>鷺山東部AＭ</t>
    <rPh sb="0" eb="2">
      <t>サギヤマ</t>
    </rPh>
    <rPh sb="2" eb="4">
      <t>トウブ</t>
    </rPh>
    <phoneticPr fontId="1"/>
  </si>
  <si>
    <t>鷺山西部AＭ</t>
    <rPh sb="0" eb="2">
      <t>サギヤマ</t>
    </rPh>
    <rPh sb="2" eb="4">
      <t>セイブ</t>
    </rPh>
    <phoneticPr fontId="1"/>
  </si>
  <si>
    <t>則武早田AＭ</t>
    <rPh sb="0" eb="2">
      <t>ノリタケ</t>
    </rPh>
    <rPh sb="2" eb="4">
      <t>ソウデン</t>
    </rPh>
    <phoneticPr fontId="1"/>
  </si>
  <si>
    <t>関市（美濃関）</t>
    <rPh sb="0" eb="2">
      <t>セキシ</t>
    </rPh>
    <rPh sb="3" eb="5">
      <t>ミノ</t>
    </rPh>
    <rPh sb="5" eb="6">
      <t>セキ</t>
    </rPh>
    <phoneticPr fontId="1"/>
  </si>
  <si>
    <t>長森東日野</t>
    <rPh sb="0" eb="2">
      <t>ナガモリ</t>
    </rPh>
    <rPh sb="2" eb="3">
      <t>ヒガシ</t>
    </rPh>
    <rPh sb="3" eb="5">
      <t>ヒノ</t>
    </rPh>
    <phoneticPr fontId="1"/>
  </si>
  <si>
    <t>G</t>
    <phoneticPr fontId="1"/>
  </si>
  <si>
    <t>G</t>
    <phoneticPr fontId="1"/>
  </si>
  <si>
    <t>岐阜東部</t>
    <rPh sb="0" eb="2">
      <t>ギフ</t>
    </rPh>
    <rPh sb="2" eb="4">
      <t>トウブ</t>
    </rPh>
    <phoneticPr fontId="1"/>
  </si>
  <si>
    <t>東栄</t>
    <rPh sb="0" eb="2">
      <t>トウエイ</t>
    </rPh>
    <phoneticPr fontId="1"/>
  </si>
  <si>
    <t>G</t>
    <phoneticPr fontId="1"/>
  </si>
  <si>
    <t>長森東日野A</t>
    <rPh sb="0" eb="2">
      <t>ナガモリ</t>
    </rPh>
    <rPh sb="2" eb="3">
      <t>ヒガシ</t>
    </rPh>
    <rPh sb="3" eb="5">
      <t>ヒノ</t>
    </rPh>
    <phoneticPr fontId="1"/>
  </si>
  <si>
    <t>蘇原北尾崎AM</t>
    <rPh sb="0" eb="2">
      <t>ソハラ</t>
    </rPh>
    <rPh sb="2" eb="3">
      <t>キタ</t>
    </rPh>
    <rPh sb="3" eb="5">
      <t>オザキ</t>
    </rPh>
    <phoneticPr fontId="1"/>
  </si>
  <si>
    <t>蘇原北尾崎</t>
    <rPh sb="0" eb="2">
      <t>ソハラ</t>
    </rPh>
    <rPh sb="2" eb="3">
      <t>キタ</t>
    </rPh>
    <rPh sb="3" eb="5">
      <t>オザキ</t>
    </rPh>
    <phoneticPr fontId="1"/>
  </si>
  <si>
    <t>G</t>
    <phoneticPr fontId="1"/>
  </si>
  <si>
    <t>G</t>
    <phoneticPr fontId="1"/>
  </si>
  <si>
    <t>稲羽N</t>
    <phoneticPr fontId="1"/>
  </si>
  <si>
    <t>蘇原N</t>
    <phoneticPr fontId="1"/>
  </si>
  <si>
    <t>蘇原北部NS</t>
    <phoneticPr fontId="1"/>
  </si>
  <si>
    <t>尾崎団地N</t>
    <phoneticPr fontId="1"/>
  </si>
  <si>
    <t>中央町NS</t>
    <phoneticPr fontId="1"/>
  </si>
  <si>
    <t>各務原NS</t>
    <phoneticPr fontId="1"/>
  </si>
  <si>
    <t>鵜沼西NS</t>
    <phoneticPr fontId="1"/>
  </si>
  <si>
    <t>鵜沼東N</t>
    <phoneticPr fontId="1"/>
  </si>
  <si>
    <t>鵜沼団地NS</t>
    <phoneticPr fontId="1"/>
  </si>
  <si>
    <t>川島</t>
    <phoneticPr fontId="1"/>
  </si>
  <si>
    <t>G</t>
    <phoneticPr fontId="1"/>
  </si>
  <si>
    <t>那加中央NS</t>
    <rPh sb="2" eb="4">
      <t>チュウオウ</t>
    </rPh>
    <phoneticPr fontId="1"/>
  </si>
  <si>
    <t>那加北部NS</t>
    <rPh sb="2" eb="4">
      <t>ホクブ</t>
    </rPh>
    <phoneticPr fontId="1"/>
  </si>
  <si>
    <t>C</t>
    <phoneticPr fontId="1"/>
  </si>
  <si>
    <t>高山ＭＮ</t>
    <rPh sb="0" eb="2">
      <t>タカヤマ</t>
    </rPh>
    <phoneticPr fontId="1"/>
  </si>
  <si>
    <t>高山西部ＭＮ</t>
    <rPh sb="0" eb="2">
      <t>タカヤマ</t>
    </rPh>
    <rPh sb="2" eb="4">
      <t>セイブ</t>
    </rPh>
    <phoneticPr fontId="1"/>
  </si>
  <si>
    <t>高山北部ＭＮ</t>
    <rPh sb="0" eb="2">
      <t>タカヤマ</t>
    </rPh>
    <rPh sb="2" eb="4">
      <t>ホクブ</t>
    </rPh>
    <phoneticPr fontId="1"/>
  </si>
  <si>
    <t>岐阜東部AＭ</t>
    <rPh sb="0" eb="2">
      <t>ギフ</t>
    </rPh>
    <rPh sb="2" eb="4">
      <t>トウブ</t>
    </rPh>
    <phoneticPr fontId="1"/>
  </si>
  <si>
    <t>東栄AＭ</t>
    <rPh sb="0" eb="2">
      <t>トウエイ</t>
    </rPh>
    <phoneticPr fontId="1"/>
  </si>
  <si>
    <t>G</t>
    <phoneticPr fontId="1"/>
  </si>
  <si>
    <t>県庁北AＭ</t>
    <rPh sb="0" eb="2">
      <t>ケンチョウ</t>
    </rPh>
    <rPh sb="2" eb="3">
      <t>キタ</t>
    </rPh>
    <phoneticPr fontId="1"/>
  </si>
  <si>
    <t>県庁前AＭ</t>
    <rPh sb="0" eb="3">
      <t>ケンチョウマエ</t>
    </rPh>
    <phoneticPr fontId="1"/>
  </si>
  <si>
    <t>三里六条Ｍ</t>
    <rPh sb="0" eb="2">
      <t>ミサト</t>
    </rPh>
    <rPh sb="2" eb="4">
      <t>ロクジョウ</t>
    </rPh>
    <phoneticPr fontId="1"/>
  </si>
  <si>
    <t>県庁前</t>
    <rPh sb="0" eb="2">
      <t>ケンチョウ</t>
    </rPh>
    <rPh sb="2" eb="3">
      <t>マエ</t>
    </rPh>
    <phoneticPr fontId="1"/>
  </si>
  <si>
    <t>三里六条</t>
    <rPh sb="0" eb="2">
      <t>ミサト</t>
    </rPh>
    <rPh sb="2" eb="4">
      <t>ロクジョウ</t>
    </rPh>
    <phoneticPr fontId="1"/>
  </si>
  <si>
    <t>G</t>
  </si>
  <si>
    <t>G</t>
    <phoneticPr fontId="1"/>
  </si>
  <si>
    <t>G</t>
    <phoneticPr fontId="1"/>
  </si>
  <si>
    <t>岐阜東部</t>
    <rPh sb="0" eb="2">
      <t>ギフ</t>
    </rPh>
    <rPh sb="2" eb="4">
      <t>トウブ</t>
    </rPh>
    <phoneticPr fontId="1"/>
  </si>
  <si>
    <t>東栄</t>
    <rPh sb="0" eb="2">
      <t>トウエイ</t>
    </rPh>
    <phoneticPr fontId="1"/>
  </si>
  <si>
    <t>長良西部</t>
    <rPh sb="0" eb="2">
      <t>ナガラ</t>
    </rPh>
    <rPh sb="2" eb="4">
      <t>セイブ</t>
    </rPh>
    <phoneticPr fontId="1"/>
  </si>
  <si>
    <t>長良北部</t>
    <rPh sb="0" eb="2">
      <t>ナガラ</t>
    </rPh>
    <rPh sb="2" eb="4">
      <t>ホクブ</t>
    </rPh>
    <phoneticPr fontId="1"/>
  </si>
  <si>
    <t>長良南部</t>
    <rPh sb="0" eb="2">
      <t>ナガラ</t>
    </rPh>
    <rPh sb="2" eb="4">
      <t>ナンブ</t>
    </rPh>
    <phoneticPr fontId="1"/>
  </si>
  <si>
    <t>G</t>
    <phoneticPr fontId="1"/>
  </si>
  <si>
    <t>G</t>
    <phoneticPr fontId="1"/>
  </si>
  <si>
    <t>長良西部AＭ</t>
    <rPh sb="0" eb="2">
      <t>ナガラ</t>
    </rPh>
    <rPh sb="2" eb="4">
      <t>セイブ</t>
    </rPh>
    <phoneticPr fontId="1"/>
  </si>
  <si>
    <t>長良北部AＭ</t>
    <rPh sb="0" eb="2">
      <t>ナガラ</t>
    </rPh>
    <rPh sb="2" eb="4">
      <t>ホクブ</t>
    </rPh>
    <phoneticPr fontId="1"/>
  </si>
  <si>
    <t>長良南部AＭ</t>
    <rPh sb="0" eb="2">
      <t>ナガラ</t>
    </rPh>
    <rPh sb="2" eb="4">
      <t>ナンブ</t>
    </rPh>
    <phoneticPr fontId="1"/>
  </si>
  <si>
    <t>那加西部A</t>
    <rPh sb="0" eb="2">
      <t>ナカ</t>
    </rPh>
    <rPh sb="2" eb="4">
      <t>セイブ</t>
    </rPh>
    <phoneticPr fontId="1"/>
  </si>
  <si>
    <t>海津高須(高須)MNS</t>
    <rPh sb="0" eb="2">
      <t>カイヅ</t>
    </rPh>
    <rPh sb="2" eb="4">
      <t>タカス</t>
    </rPh>
    <rPh sb="5" eb="7">
      <t>タカス</t>
    </rPh>
    <phoneticPr fontId="1"/>
  </si>
  <si>
    <t>海津平田(幡長)MNS</t>
    <rPh sb="0" eb="2">
      <t>カイヅ</t>
    </rPh>
    <rPh sb="2" eb="4">
      <t>ヒラタ</t>
    </rPh>
    <rPh sb="5" eb="7">
      <t>ハタオサ</t>
    </rPh>
    <phoneticPr fontId="1"/>
  </si>
  <si>
    <t>海津高須(高須)</t>
    <phoneticPr fontId="1"/>
  </si>
  <si>
    <t>海津平田(幡長)</t>
    <phoneticPr fontId="1"/>
  </si>
  <si>
    <t>六条</t>
    <phoneticPr fontId="1"/>
  </si>
  <si>
    <t>長森</t>
    <phoneticPr fontId="1"/>
  </si>
  <si>
    <t>岐阜</t>
    <rPh sb="0" eb="2">
      <t>ギフ</t>
    </rPh>
    <phoneticPr fontId="1"/>
  </si>
  <si>
    <t>岐阜AＭ</t>
    <rPh sb="0" eb="2">
      <t>ギフ</t>
    </rPh>
    <phoneticPr fontId="1"/>
  </si>
  <si>
    <t>本郷AＭ</t>
    <rPh sb="0" eb="2">
      <t>ホンゴウ</t>
    </rPh>
    <phoneticPr fontId="1"/>
  </si>
  <si>
    <t>本郷</t>
    <rPh sb="0" eb="2">
      <t>ホンゴウ</t>
    </rPh>
    <phoneticPr fontId="1"/>
  </si>
  <si>
    <t>岐阜中部</t>
    <rPh sb="0" eb="2">
      <t>ギフ</t>
    </rPh>
    <rPh sb="2" eb="4">
      <t>チュウブ</t>
    </rPh>
    <phoneticPr fontId="1"/>
  </si>
  <si>
    <t>岐阜西部</t>
    <rPh sb="0" eb="2">
      <t>ギフ</t>
    </rPh>
    <rPh sb="2" eb="4">
      <t>セイブ</t>
    </rPh>
    <phoneticPr fontId="1"/>
  </si>
  <si>
    <t>G</t>
    <phoneticPr fontId="1"/>
  </si>
  <si>
    <t>G</t>
    <phoneticPr fontId="1"/>
  </si>
  <si>
    <t>岐阜中部AＭ</t>
    <rPh sb="0" eb="2">
      <t>ギフ</t>
    </rPh>
    <rPh sb="2" eb="4">
      <t>チュウブ</t>
    </rPh>
    <phoneticPr fontId="1"/>
  </si>
  <si>
    <t>岐阜西部AＭ</t>
    <rPh sb="0" eb="2">
      <t>ギフ</t>
    </rPh>
    <rPh sb="2" eb="4">
      <t>セイブ</t>
    </rPh>
    <phoneticPr fontId="1"/>
  </si>
  <si>
    <t>岐南長森</t>
    <rPh sb="0" eb="2">
      <t>ギナン</t>
    </rPh>
    <rPh sb="2" eb="4">
      <t>ナガモリ</t>
    </rPh>
    <phoneticPr fontId="1"/>
  </si>
  <si>
    <t>揖斐大野</t>
    <rPh sb="0" eb="2">
      <t>イビ</t>
    </rPh>
    <rPh sb="2" eb="4">
      <t>オオノ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</si>
</sst>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37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0" fillId="0" borderId="0" xfId="1" applyFont="1">
      <alignment vertical="center"/>
    </xf>
    <xf numFmtId="38" fontId="0" fillId="0" borderId="0" xfId="1" applyFont="1" applyBorder="1" applyAlignment="1">
      <alignment horizontal="center" vertical="center"/>
    </xf>
    <xf numFmtId="0" fontId="0" fillId="0" borderId="0" xfId="0" applyAlignment="1">
      <alignment vertical="center"/>
    </xf>
    <xf numFmtId="38" fontId="0" fillId="0" borderId="0" xfId="1" applyFont="1" applyAlignment="1">
      <alignment vertical="top"/>
    </xf>
    <xf numFmtId="0" fontId="0" fillId="0" borderId="0" xfId="0" applyBorder="1" applyAlignment="1">
      <alignment vertical="center"/>
    </xf>
    <xf numFmtId="38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left"/>
    </xf>
    <xf numFmtId="38" fontId="4" fillId="0" borderId="2" xfId="1" applyFont="1" applyFill="1" applyBorder="1" applyAlignment="1">
      <alignment vertical="top"/>
    </xf>
    <xf numFmtId="38" fontId="0" fillId="0" borderId="0" xfId="1" applyFont="1" applyFill="1" applyBorder="1" applyAlignment="1">
      <alignment horizontal="right" vertical="center"/>
    </xf>
    <xf numFmtId="0" fontId="5" fillId="0" borderId="0" xfId="0" applyFont="1" applyBorder="1">
      <alignment vertical="center"/>
    </xf>
    <xf numFmtId="38" fontId="0" fillId="0" borderId="0" xfId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0" fillId="0" borderId="0" xfId="0" applyBorder="1">
      <alignment vertical="center"/>
    </xf>
    <xf numFmtId="0" fontId="4" fillId="0" borderId="24" xfId="0" applyFont="1" applyBorder="1">
      <alignment vertical="center"/>
    </xf>
    <xf numFmtId="0" fontId="5" fillId="0" borderId="24" xfId="0" applyFont="1" applyFill="1" applyBorder="1">
      <alignment vertical="center"/>
    </xf>
    <xf numFmtId="0" fontId="5" fillId="0" borderId="24" xfId="0" applyFont="1" applyBorder="1">
      <alignment vertical="center"/>
    </xf>
    <xf numFmtId="38" fontId="0" fillId="0" borderId="26" xfId="1" applyFont="1" applyFill="1" applyBorder="1" applyAlignment="1">
      <alignment horizontal="right" vertical="center"/>
    </xf>
    <xf numFmtId="38" fontId="0" fillId="0" borderId="28" xfId="1" applyFont="1" applyBorder="1" applyAlignment="1">
      <alignment horizontal="right" vertical="center"/>
    </xf>
    <xf numFmtId="38" fontId="0" fillId="0" borderId="28" xfId="1" applyFont="1" applyFill="1" applyBorder="1" applyAlignment="1">
      <alignment horizontal="right" vertical="center"/>
    </xf>
    <xf numFmtId="38" fontId="0" fillId="0" borderId="30" xfId="1" applyFont="1" applyBorder="1" applyAlignment="1">
      <alignment horizontal="right" vertical="center"/>
    </xf>
    <xf numFmtId="0" fontId="0" fillId="0" borderId="28" xfId="0" applyBorder="1">
      <alignment vertical="center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8" fillId="0" borderId="24" xfId="0" applyFont="1" applyBorder="1" applyAlignment="1">
      <alignment horizontal="center" vertical="center"/>
    </xf>
    <xf numFmtId="0" fontId="5" fillId="0" borderId="23" xfId="0" applyFont="1" applyFill="1" applyBorder="1">
      <alignment vertical="center"/>
    </xf>
    <xf numFmtId="0" fontId="5" fillId="0" borderId="28" xfId="0" applyFont="1" applyBorder="1">
      <alignment vertical="center"/>
    </xf>
    <xf numFmtId="0" fontId="4" fillId="0" borderId="28" xfId="0" applyFont="1" applyBorder="1">
      <alignment vertical="center"/>
    </xf>
    <xf numFmtId="0" fontId="8" fillId="0" borderId="2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38" fontId="0" fillId="0" borderId="26" xfId="1" applyFont="1" applyBorder="1" applyAlignment="1">
      <alignment horizontal="right" vertical="center"/>
    </xf>
    <xf numFmtId="38" fontId="0" fillId="0" borderId="25" xfId="1" applyFont="1" applyBorder="1" applyAlignment="1">
      <alignment horizontal="right" vertical="center"/>
    </xf>
    <xf numFmtId="38" fontId="8" fillId="0" borderId="26" xfId="1" applyFont="1" applyBorder="1" applyAlignment="1">
      <alignment horizontal="center" vertical="center"/>
    </xf>
    <xf numFmtId="38" fontId="8" fillId="0" borderId="28" xfId="1" applyFont="1" applyBorder="1" applyAlignment="1">
      <alignment horizontal="center" vertical="center"/>
    </xf>
    <xf numFmtId="38" fontId="0" fillId="0" borderId="31" xfId="1" applyFont="1" applyBorder="1" applyAlignment="1">
      <alignment horizontal="right" vertical="center"/>
    </xf>
    <xf numFmtId="38" fontId="8" fillId="0" borderId="30" xfId="1" applyFont="1" applyBorder="1" applyAlignment="1">
      <alignment horizontal="center" vertical="center"/>
    </xf>
    <xf numFmtId="0" fontId="5" fillId="0" borderId="32" xfId="0" applyFont="1" applyFill="1" applyBorder="1">
      <alignment vertical="center"/>
    </xf>
    <xf numFmtId="38" fontId="0" fillId="0" borderId="33" xfId="1" applyFont="1" applyBorder="1" applyAlignment="1">
      <alignment horizontal="right" vertical="center"/>
    </xf>
    <xf numFmtId="38" fontId="0" fillId="0" borderId="34" xfId="1" applyFont="1" applyFill="1" applyBorder="1" applyAlignment="1">
      <alignment horizontal="right" vertical="center"/>
    </xf>
    <xf numFmtId="0" fontId="4" fillId="0" borderId="32" xfId="0" applyFont="1" applyBorder="1">
      <alignment vertical="center"/>
    </xf>
    <xf numFmtId="0" fontId="5" fillId="0" borderId="32" xfId="0" applyFont="1" applyBorder="1">
      <alignment vertical="center"/>
    </xf>
    <xf numFmtId="38" fontId="0" fillId="0" borderId="35" xfId="1" applyFont="1" applyFill="1" applyBorder="1" applyAlignment="1">
      <alignment horizontal="right" vertical="center"/>
    </xf>
    <xf numFmtId="38" fontId="0" fillId="0" borderId="35" xfId="1" applyFont="1" applyBorder="1" applyAlignment="1">
      <alignment horizontal="right" vertical="center"/>
    </xf>
    <xf numFmtId="38" fontId="0" fillId="0" borderId="34" xfId="1" applyFont="1" applyBorder="1" applyAlignment="1">
      <alignment horizontal="right" vertical="center"/>
    </xf>
    <xf numFmtId="0" fontId="0" fillId="0" borderId="35" xfId="0" applyBorder="1">
      <alignment vertical="center"/>
    </xf>
    <xf numFmtId="0" fontId="4" fillId="0" borderId="35" xfId="0" applyFont="1" applyBorder="1">
      <alignment vertical="center"/>
    </xf>
    <xf numFmtId="0" fontId="9" fillId="0" borderId="0" xfId="0" applyFont="1" applyBorder="1" applyAlignment="1">
      <alignment vertical="center"/>
    </xf>
    <xf numFmtId="38" fontId="10" fillId="0" borderId="0" xfId="0" applyNumberFormat="1" applyFont="1" applyBorder="1" applyAlignment="1">
      <alignment vertical="center"/>
    </xf>
    <xf numFmtId="0" fontId="8" fillId="0" borderId="24" xfId="0" applyFont="1" applyFill="1" applyBorder="1">
      <alignment vertical="center"/>
    </xf>
    <xf numFmtId="0" fontId="5" fillId="0" borderId="23" xfId="0" applyFont="1" applyBorder="1">
      <alignment vertical="center"/>
    </xf>
    <xf numFmtId="0" fontId="5" fillId="0" borderId="36" xfId="0" applyFont="1" applyFill="1" applyBorder="1">
      <alignment vertical="center"/>
    </xf>
    <xf numFmtId="38" fontId="0" fillId="0" borderId="37" xfId="1" applyFont="1" applyBorder="1" applyAlignment="1">
      <alignment horizontal="right" vertical="center"/>
    </xf>
    <xf numFmtId="38" fontId="0" fillId="0" borderId="38" xfId="1" applyFont="1" applyFill="1" applyBorder="1" applyAlignment="1">
      <alignment horizontal="right" vertical="center"/>
    </xf>
    <xf numFmtId="0" fontId="4" fillId="0" borderId="36" xfId="0" applyFont="1" applyBorder="1">
      <alignment vertical="center"/>
    </xf>
    <xf numFmtId="0" fontId="5" fillId="0" borderId="36" xfId="0" applyFont="1" applyBorder="1">
      <alignment vertical="center"/>
    </xf>
    <xf numFmtId="38" fontId="0" fillId="0" borderId="39" xfId="1" applyFont="1" applyBorder="1" applyAlignment="1">
      <alignment horizontal="right" vertical="center"/>
    </xf>
    <xf numFmtId="0" fontId="0" fillId="0" borderId="38" xfId="0" applyBorder="1">
      <alignment vertical="center"/>
    </xf>
    <xf numFmtId="38" fontId="0" fillId="0" borderId="38" xfId="1" applyFont="1" applyBorder="1" applyAlignment="1">
      <alignment horizontal="right" vertical="center"/>
    </xf>
    <xf numFmtId="38" fontId="0" fillId="0" borderId="39" xfId="1" applyFont="1" applyFill="1" applyBorder="1" applyAlignment="1">
      <alignment horizontal="right" vertical="center"/>
    </xf>
    <xf numFmtId="0" fontId="7" fillId="0" borderId="16" xfId="0" applyFont="1" applyBorder="1" applyAlignment="1">
      <alignment horizontal="center" vertical="center"/>
    </xf>
    <xf numFmtId="38" fontId="8" fillId="0" borderId="29" xfId="1" applyFont="1" applyBorder="1" applyAlignment="1">
      <alignment horizontal="center" vertical="center"/>
    </xf>
    <xf numFmtId="38" fontId="8" fillId="0" borderId="40" xfId="1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38" fontId="8" fillId="0" borderId="17" xfId="1" applyFont="1" applyBorder="1" applyAlignment="1">
      <alignment horizontal="center" vertical="center"/>
    </xf>
    <xf numFmtId="0" fontId="0" fillId="0" borderId="13" xfId="0" applyFill="1" applyBorder="1">
      <alignment vertical="center"/>
    </xf>
    <xf numFmtId="38" fontId="0" fillId="0" borderId="27" xfId="1" applyFont="1" applyBorder="1" applyAlignment="1">
      <alignment horizontal="right" vertical="center"/>
    </xf>
    <xf numFmtId="38" fontId="0" fillId="0" borderId="15" xfId="1" applyFont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38" fontId="8" fillId="0" borderId="5" xfId="1" applyFont="1" applyBorder="1" applyAlignment="1">
      <alignment horizontal="center" vertical="center"/>
    </xf>
    <xf numFmtId="38" fontId="8" fillId="0" borderId="27" xfId="1" applyFont="1" applyBorder="1" applyAlignment="1">
      <alignment horizontal="center" vertical="center"/>
    </xf>
    <xf numFmtId="38" fontId="0" fillId="0" borderId="29" xfId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4" fillId="0" borderId="23" xfId="0" applyFont="1" applyBorder="1">
      <alignment vertical="center"/>
    </xf>
    <xf numFmtId="38" fontId="8" fillId="0" borderId="6" xfId="1" applyFont="1" applyBorder="1" applyAlignment="1">
      <alignment horizontal="center" vertical="center"/>
    </xf>
    <xf numFmtId="38" fontId="0" fillId="0" borderId="17" xfId="1" applyFont="1" applyFill="1" applyBorder="1" applyAlignment="1">
      <alignment horizontal="right" vertical="center"/>
    </xf>
    <xf numFmtId="38" fontId="0" fillId="0" borderId="25" xfId="1" applyFont="1" applyFill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4" fillId="0" borderId="40" xfId="0" applyFont="1" applyBorder="1">
      <alignment vertical="center"/>
    </xf>
    <xf numFmtId="0" fontId="8" fillId="0" borderId="13" xfId="0" applyFont="1" applyBorder="1" applyAlignment="1">
      <alignment horizontal="center" vertical="center"/>
    </xf>
    <xf numFmtId="0" fontId="0" fillId="0" borderId="32" xfId="0" applyBorder="1">
      <alignment vertical="center"/>
    </xf>
    <xf numFmtId="0" fontId="8" fillId="0" borderId="14" xfId="0" applyFont="1" applyBorder="1" applyAlignment="1">
      <alignment horizontal="center" vertical="center"/>
    </xf>
    <xf numFmtId="0" fontId="5" fillId="0" borderId="28" xfId="0" applyFont="1" applyFill="1" applyBorder="1">
      <alignment vertical="center"/>
    </xf>
    <xf numFmtId="0" fontId="5" fillId="0" borderId="35" xfId="0" applyFont="1" applyFill="1" applyBorder="1">
      <alignment vertical="center"/>
    </xf>
    <xf numFmtId="0" fontId="7" fillId="0" borderId="13" xfId="0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176" fontId="5" fillId="0" borderId="41" xfId="0" applyNumberFormat="1" applyFont="1" applyBorder="1" applyAlignment="1">
      <alignment vertical="center"/>
    </xf>
    <xf numFmtId="0" fontId="5" fillId="0" borderId="43" xfId="0" applyFont="1" applyFill="1" applyBorder="1">
      <alignment vertical="center"/>
    </xf>
    <xf numFmtId="38" fontId="0" fillId="0" borderId="44" xfId="1" applyFont="1" applyBorder="1" applyAlignment="1">
      <alignment horizontal="right" vertical="center"/>
    </xf>
    <xf numFmtId="0" fontId="4" fillId="0" borderId="38" xfId="0" applyFont="1" applyBorder="1">
      <alignment vertical="center"/>
    </xf>
    <xf numFmtId="0" fontId="4" fillId="0" borderId="45" xfId="0" applyFont="1" applyBorder="1">
      <alignment vertical="center"/>
    </xf>
    <xf numFmtId="38" fontId="8" fillId="0" borderId="46" xfId="1" applyFont="1" applyBorder="1" applyAlignment="1">
      <alignment horizontal="center" vertical="center"/>
    </xf>
    <xf numFmtId="38" fontId="0" fillId="0" borderId="47" xfId="1" applyFont="1" applyFill="1" applyBorder="1" applyAlignment="1">
      <alignment horizontal="right" vertical="center"/>
    </xf>
    <xf numFmtId="38" fontId="0" fillId="0" borderId="44" xfId="1" applyFont="1" applyFill="1" applyBorder="1" applyAlignment="1">
      <alignment horizontal="right" vertical="center"/>
    </xf>
    <xf numFmtId="38" fontId="0" fillId="0" borderId="48" xfId="1" applyFont="1" applyFill="1" applyBorder="1" applyAlignment="1">
      <alignment horizontal="right" vertical="center"/>
    </xf>
    <xf numFmtId="38" fontId="0" fillId="0" borderId="42" xfId="1" applyFont="1" applyBorder="1" applyAlignment="1">
      <alignment horizontal="right" vertical="center"/>
    </xf>
    <xf numFmtId="0" fontId="5" fillId="0" borderId="38" xfId="0" applyFont="1" applyBorder="1">
      <alignment vertical="center"/>
    </xf>
    <xf numFmtId="0" fontId="5" fillId="0" borderId="45" xfId="0" applyFont="1" applyBorder="1">
      <alignment vertical="center"/>
    </xf>
    <xf numFmtId="0" fontId="5" fillId="0" borderId="35" xfId="0" applyFont="1" applyBorder="1">
      <alignment vertical="center"/>
    </xf>
    <xf numFmtId="38" fontId="0" fillId="0" borderId="48" xfId="1" applyFont="1" applyBorder="1" applyAlignment="1">
      <alignment horizontal="right" vertical="center"/>
    </xf>
    <xf numFmtId="0" fontId="0" fillId="0" borderId="45" xfId="0" applyBorder="1">
      <alignment vertical="center"/>
    </xf>
    <xf numFmtId="38" fontId="0" fillId="0" borderId="47" xfId="1" applyFont="1" applyBorder="1" applyAlignment="1">
      <alignment horizontal="right" vertical="center"/>
    </xf>
    <xf numFmtId="38" fontId="0" fillId="0" borderId="50" xfId="1" applyFont="1" applyBorder="1" applyAlignment="1">
      <alignment horizontal="right" vertical="center"/>
    </xf>
    <xf numFmtId="38" fontId="11" fillId="0" borderId="50" xfId="1" applyFont="1" applyBorder="1" applyAlignment="1">
      <alignment vertical="center"/>
    </xf>
    <xf numFmtId="38" fontId="2" fillId="0" borderId="51" xfId="1" applyFont="1" applyBorder="1" applyAlignment="1">
      <alignment vertical="center"/>
    </xf>
    <xf numFmtId="0" fontId="5" fillId="0" borderId="41" xfId="0" applyFont="1" applyFill="1" applyBorder="1">
      <alignment vertical="center"/>
    </xf>
    <xf numFmtId="38" fontId="0" fillId="0" borderId="18" xfId="1" applyFont="1" applyFill="1" applyBorder="1" applyAlignment="1">
      <alignment horizontal="right" vertical="center"/>
    </xf>
    <xf numFmtId="0" fontId="5" fillId="0" borderId="41" xfId="0" applyFont="1" applyBorder="1">
      <alignment vertical="center"/>
    </xf>
    <xf numFmtId="38" fontId="0" fillId="0" borderId="19" xfId="1" applyFont="1" applyFill="1" applyBorder="1" applyAlignment="1">
      <alignment horizontal="right" vertical="center"/>
    </xf>
    <xf numFmtId="0" fontId="5" fillId="0" borderId="18" xfId="0" applyFont="1" applyBorder="1">
      <alignment vertical="center"/>
    </xf>
    <xf numFmtId="38" fontId="0" fillId="0" borderId="18" xfId="1" applyFont="1" applyBorder="1" applyAlignment="1">
      <alignment horizontal="right" vertical="center"/>
    </xf>
    <xf numFmtId="38" fontId="0" fillId="0" borderId="19" xfId="1" applyFont="1" applyBorder="1" applyAlignment="1">
      <alignment horizontal="right" vertical="center"/>
    </xf>
    <xf numFmtId="0" fontId="5" fillId="0" borderId="43" xfId="0" applyFont="1" applyBorder="1">
      <alignment vertical="center"/>
    </xf>
    <xf numFmtId="38" fontId="0" fillId="0" borderId="2" xfId="1" applyFont="1" applyFill="1" applyBorder="1" applyAlignment="1">
      <alignment vertical="top"/>
    </xf>
    <xf numFmtId="0" fontId="0" fillId="0" borderId="13" xfId="0" applyBorder="1" applyAlignment="1">
      <alignment horizontal="center" vertical="center"/>
    </xf>
    <xf numFmtId="38" fontId="0" fillId="0" borderId="27" xfId="1" applyFont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38" fontId="0" fillId="0" borderId="12" xfId="1" applyFont="1" applyBorder="1">
      <alignment vertical="center"/>
    </xf>
    <xf numFmtId="0" fontId="0" fillId="0" borderId="10" xfId="0" applyBorder="1">
      <alignment vertical="center"/>
    </xf>
    <xf numFmtId="0" fontId="0" fillId="0" borderId="5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30" xfId="1" applyFont="1" applyBorder="1" applyAlignment="1">
      <alignment horizontal="center" vertical="center"/>
    </xf>
    <xf numFmtId="0" fontId="8" fillId="0" borderId="24" xfId="0" applyFont="1" applyFill="1" applyBorder="1" applyAlignment="1">
      <alignment vertical="center" shrinkToFit="1"/>
    </xf>
    <xf numFmtId="38" fontId="11" fillId="0" borderId="49" xfId="1" applyFont="1" applyBorder="1" applyAlignment="1">
      <alignment horizontal="left" vertical="center"/>
    </xf>
    <xf numFmtId="176" fontId="5" fillId="0" borderId="0" xfId="0" applyNumberFormat="1" applyFont="1" applyBorder="1" applyAlignment="1">
      <alignment vertical="center"/>
    </xf>
    <xf numFmtId="176" fontId="0" fillId="0" borderId="0" xfId="0" applyNumberFormat="1" applyFill="1" applyBorder="1" applyAlignment="1">
      <alignment horizontal="center" vertical="center"/>
    </xf>
    <xf numFmtId="38" fontId="5" fillId="0" borderId="0" xfId="1" applyFont="1" applyBorder="1" applyAlignment="1">
      <alignment horizontal="left" vertical="center"/>
    </xf>
    <xf numFmtId="38" fontId="0" fillId="0" borderId="0" xfId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38" fontId="6" fillId="0" borderId="0" xfId="1" applyFon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0" fillId="0" borderId="8" xfId="0" applyFill="1" applyBorder="1">
      <alignment vertical="center"/>
    </xf>
    <xf numFmtId="0" fontId="4" fillId="0" borderId="41" xfId="0" applyFont="1" applyBorder="1">
      <alignment vertical="center"/>
    </xf>
    <xf numFmtId="0" fontId="0" fillId="0" borderId="41" xfId="0" applyBorder="1">
      <alignment vertical="center"/>
    </xf>
    <xf numFmtId="0" fontId="0" fillId="0" borderId="18" xfId="0" applyBorder="1">
      <alignment vertical="center"/>
    </xf>
    <xf numFmtId="38" fontId="0" fillId="0" borderId="31" xfId="1" applyFont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38" fontId="0" fillId="0" borderId="60" xfId="1" applyFont="1" applyFill="1" applyBorder="1" applyAlignment="1">
      <alignment horizontal="right" vertical="center"/>
    </xf>
    <xf numFmtId="38" fontId="0" fillId="0" borderId="60" xfId="1" applyFont="1" applyBorder="1" applyAlignment="1">
      <alignment horizontal="right" vertical="center"/>
    </xf>
    <xf numFmtId="38" fontId="0" fillId="0" borderId="33" xfId="1" applyFont="1" applyBorder="1" applyAlignment="1">
      <alignment horizontal="center" vertical="center"/>
    </xf>
    <xf numFmtId="38" fontId="11" fillId="0" borderId="22" xfId="1" applyFont="1" applyBorder="1" applyAlignment="1">
      <alignment horizontal="left" vertical="center"/>
    </xf>
    <xf numFmtId="0" fontId="5" fillId="0" borderId="18" xfId="0" applyFont="1" applyFill="1" applyBorder="1">
      <alignment vertical="center"/>
    </xf>
    <xf numFmtId="38" fontId="0" fillId="0" borderId="51" xfId="1" applyFont="1" applyBorder="1" applyAlignment="1">
      <alignment horizontal="right" vertical="center"/>
    </xf>
    <xf numFmtId="0" fontId="5" fillId="0" borderId="21" xfId="0" applyFont="1" applyBorder="1">
      <alignment vertical="center"/>
    </xf>
    <xf numFmtId="38" fontId="3" fillId="0" borderId="33" xfId="1" applyFont="1" applyBorder="1" applyAlignment="1">
      <alignment vertical="center"/>
    </xf>
    <xf numFmtId="38" fontId="11" fillId="0" borderId="33" xfId="1" applyFont="1" applyBorder="1" applyAlignment="1">
      <alignment vertical="center"/>
    </xf>
    <xf numFmtId="38" fontId="2" fillId="0" borderId="48" xfId="1" applyFont="1" applyBorder="1" applyAlignment="1">
      <alignment vertical="center"/>
    </xf>
    <xf numFmtId="0" fontId="8" fillId="0" borderId="41" xfId="0" applyFont="1" applyFill="1" applyBorder="1">
      <alignment vertical="center"/>
    </xf>
    <xf numFmtId="38" fontId="2" fillId="0" borderId="19" xfId="1" applyFont="1" applyBorder="1" applyAlignment="1">
      <alignment vertical="center"/>
    </xf>
    <xf numFmtId="0" fontId="2" fillId="0" borderId="24" xfId="0" applyFont="1" applyFill="1" applyBorder="1">
      <alignment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8" fontId="0" fillId="0" borderId="51" xfId="1" applyFont="1" applyFill="1" applyBorder="1" applyAlignment="1">
      <alignment horizontal="right" vertical="center"/>
    </xf>
    <xf numFmtId="0" fontId="4" fillId="0" borderId="18" xfId="0" applyFont="1" applyBorder="1">
      <alignment vertical="center"/>
    </xf>
    <xf numFmtId="38" fontId="9" fillId="0" borderId="16" xfId="1" applyFont="1" applyBorder="1">
      <alignment vertical="center"/>
    </xf>
    <xf numFmtId="38" fontId="9" fillId="0" borderId="58" xfId="1" applyFont="1" applyBorder="1" applyAlignment="1">
      <alignment horizontal="right" vertical="center"/>
    </xf>
    <xf numFmtId="38" fontId="9" fillId="0" borderId="20" xfId="1" applyFont="1" applyFill="1" applyBorder="1" applyAlignment="1">
      <alignment horizontal="right" vertical="center"/>
    </xf>
    <xf numFmtId="38" fontId="9" fillId="0" borderId="17" xfId="1" applyFont="1" applyBorder="1">
      <alignment vertical="center"/>
    </xf>
    <xf numFmtId="38" fontId="9" fillId="0" borderId="59" xfId="1" applyFont="1" applyBorder="1" applyAlignment="1">
      <alignment horizontal="right" vertical="center"/>
    </xf>
    <xf numFmtId="38" fontId="9" fillId="0" borderId="17" xfId="1" applyFont="1" applyFill="1" applyBorder="1" applyAlignment="1">
      <alignment horizontal="right" vertical="center"/>
    </xf>
    <xf numFmtId="38" fontId="9" fillId="0" borderId="40" xfId="1" applyFont="1" applyBorder="1">
      <alignment vertical="center"/>
    </xf>
    <xf numFmtId="38" fontId="9" fillId="0" borderId="46" xfId="1" applyFont="1" applyBorder="1" applyAlignment="1">
      <alignment horizontal="right" vertical="center"/>
    </xf>
    <xf numFmtId="38" fontId="9" fillId="0" borderId="24" xfId="1" applyFont="1" applyBorder="1">
      <alignment vertical="center"/>
    </xf>
    <xf numFmtId="38" fontId="9" fillId="0" borderId="49" xfId="1" applyFont="1" applyBorder="1" applyAlignment="1">
      <alignment horizontal="right" vertical="center"/>
    </xf>
    <xf numFmtId="38" fontId="9" fillId="0" borderId="43" xfId="1" applyFont="1" applyFill="1" applyBorder="1" applyAlignment="1">
      <alignment horizontal="right" vertical="center"/>
    </xf>
    <xf numFmtId="38" fontId="9" fillId="0" borderId="26" xfId="1" applyFont="1" applyBorder="1">
      <alignment vertical="center"/>
    </xf>
    <xf numFmtId="38" fontId="9" fillId="0" borderId="45" xfId="1" applyFont="1" applyBorder="1" applyAlignment="1">
      <alignment horizontal="right" vertical="center"/>
    </xf>
    <xf numFmtId="38" fontId="9" fillId="0" borderId="26" xfId="1" applyFont="1" applyFill="1" applyBorder="1" applyAlignment="1">
      <alignment horizontal="right" vertical="center"/>
    </xf>
    <xf numFmtId="38" fontId="9" fillId="0" borderId="28" xfId="1" applyFont="1" applyBorder="1">
      <alignment vertical="center"/>
    </xf>
    <xf numFmtId="38" fontId="9" fillId="0" borderId="44" xfId="1" applyFont="1" applyBorder="1" applyAlignment="1">
      <alignment horizontal="right" vertical="center"/>
    </xf>
    <xf numFmtId="38" fontId="9" fillId="0" borderId="43" xfId="1" applyFont="1" applyBorder="1" applyAlignment="1">
      <alignment horizontal="right" vertical="center"/>
    </xf>
    <xf numFmtId="38" fontId="9" fillId="0" borderId="26" xfId="1" applyFont="1" applyBorder="1" applyAlignment="1">
      <alignment horizontal="right" vertical="center"/>
    </xf>
    <xf numFmtId="38" fontId="9" fillId="0" borderId="43" xfId="1" applyFont="1" applyBorder="1" applyAlignment="1">
      <alignment vertical="center"/>
    </xf>
    <xf numFmtId="38" fontId="9" fillId="0" borderId="28" xfId="1" applyFont="1" applyBorder="1" applyAlignment="1">
      <alignment vertical="center"/>
    </xf>
    <xf numFmtId="38" fontId="9" fillId="0" borderId="44" xfId="1" applyFont="1" applyBorder="1">
      <alignment vertical="center"/>
    </xf>
    <xf numFmtId="38" fontId="9" fillId="0" borderId="45" xfId="1" applyFont="1" applyBorder="1">
      <alignment vertical="center"/>
    </xf>
    <xf numFmtId="38" fontId="9" fillId="0" borderId="28" xfId="1" applyFont="1" applyBorder="1" applyAlignment="1">
      <alignment horizontal="right" vertical="center"/>
    </xf>
    <xf numFmtId="38" fontId="9" fillId="0" borderId="55" xfId="1" applyFont="1" applyFill="1" applyBorder="1" applyAlignment="1">
      <alignment horizontal="right" vertical="center"/>
    </xf>
    <xf numFmtId="38" fontId="9" fillId="0" borderId="55" xfId="1" applyFont="1" applyBorder="1" applyAlignment="1">
      <alignment horizontal="right" vertical="center"/>
    </xf>
    <xf numFmtId="38" fontId="9" fillId="0" borderId="48" xfId="1" applyFont="1" applyBorder="1" applyAlignment="1">
      <alignment horizontal="right" vertical="center"/>
    </xf>
    <xf numFmtId="38" fontId="9" fillId="0" borderId="54" xfId="1" applyFont="1" applyBorder="1" applyAlignment="1">
      <alignment horizontal="right" vertical="center"/>
    </xf>
    <xf numFmtId="38" fontId="9" fillId="0" borderId="57" xfId="1" applyFont="1" applyBorder="1" applyAlignment="1">
      <alignment horizontal="right" vertical="center"/>
    </xf>
    <xf numFmtId="38" fontId="9" fillId="0" borderId="35" xfId="1" applyFont="1" applyBorder="1" applyAlignment="1">
      <alignment horizontal="right" vertical="center"/>
    </xf>
    <xf numFmtId="38" fontId="9" fillId="0" borderId="34" xfId="1" applyFont="1" applyBorder="1" applyAlignment="1">
      <alignment horizontal="right" vertical="center"/>
    </xf>
    <xf numFmtId="38" fontId="9" fillId="0" borderId="52" xfId="1" applyFont="1" applyFill="1" applyBorder="1" applyAlignment="1">
      <alignment horizontal="right" vertical="center"/>
    </xf>
    <xf numFmtId="38" fontId="9" fillId="0" borderId="56" xfId="1" applyFont="1" applyBorder="1" applyAlignment="1">
      <alignment horizontal="right" vertical="center"/>
    </xf>
    <xf numFmtId="38" fontId="9" fillId="0" borderId="15" xfId="1" applyFont="1" applyBorder="1" applyAlignment="1">
      <alignment horizontal="right" vertical="center"/>
    </xf>
    <xf numFmtId="38" fontId="9" fillId="0" borderId="42" xfId="1" applyFont="1" applyBorder="1" applyAlignment="1">
      <alignment horizontal="right" vertical="center"/>
    </xf>
    <xf numFmtId="38" fontId="9" fillId="0" borderId="52" xfId="1" applyFont="1" applyBorder="1" applyAlignment="1">
      <alignment horizontal="right" vertical="center"/>
    </xf>
    <xf numFmtId="38" fontId="9" fillId="0" borderId="28" xfId="1" applyFont="1" applyFill="1" applyBorder="1" applyAlignment="1">
      <alignment horizontal="right" vertical="center"/>
    </xf>
    <xf numFmtId="38" fontId="9" fillId="0" borderId="20" xfId="1" applyFont="1" applyBorder="1" applyAlignment="1">
      <alignment horizontal="right" vertical="center"/>
    </xf>
    <xf numFmtId="38" fontId="9" fillId="0" borderId="40" xfId="1" applyFont="1" applyBorder="1" applyAlignment="1">
      <alignment horizontal="right" vertical="center"/>
    </xf>
    <xf numFmtId="38" fontId="9" fillId="0" borderId="17" xfId="1" applyFont="1" applyBorder="1" applyAlignment="1">
      <alignment horizontal="right" vertical="center"/>
    </xf>
    <xf numFmtId="38" fontId="9" fillId="0" borderId="35" xfId="1" applyFont="1" applyFill="1" applyBorder="1" applyAlignment="1">
      <alignment horizontal="right" vertical="center"/>
    </xf>
    <xf numFmtId="38" fontId="9" fillId="0" borderId="14" xfId="1" applyFont="1" applyFill="1" applyBorder="1" applyAlignment="1">
      <alignment horizontal="right" vertical="center"/>
    </xf>
    <xf numFmtId="38" fontId="0" fillId="0" borderId="10" xfId="1" applyFont="1" applyBorder="1" applyAlignment="1">
      <alignment horizontal="center" vertical="center"/>
    </xf>
    <xf numFmtId="38" fontId="4" fillId="0" borderId="37" xfId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5" fillId="0" borderId="30" xfId="1" applyFont="1" applyBorder="1" applyAlignment="1">
      <alignment horizontal="center" vertical="center"/>
    </xf>
    <xf numFmtId="38" fontId="2" fillId="0" borderId="44" xfId="1" applyFont="1" applyBorder="1" applyAlignment="1">
      <alignment horizontal="left" vertical="center"/>
    </xf>
    <xf numFmtId="38" fontId="2" fillId="0" borderId="51" xfId="1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176" fontId="0" fillId="0" borderId="41" xfId="0" applyNumberForma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38" fontId="9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horizontal="left"/>
    </xf>
    <xf numFmtId="38" fontId="9" fillId="0" borderId="34" xfId="1" applyFont="1" applyFill="1" applyBorder="1" applyAlignment="1">
      <alignment horizontal="right" vertical="center"/>
    </xf>
    <xf numFmtId="38" fontId="9" fillId="0" borderId="46" xfId="1" applyFont="1" applyFill="1" applyBorder="1" applyAlignment="1">
      <alignment horizontal="right" vertical="center"/>
    </xf>
    <xf numFmtId="38" fontId="0" fillId="0" borderId="51" xfId="1" applyFont="1" applyBorder="1" applyAlignment="1">
      <alignment horizontal="center" vertical="center"/>
    </xf>
    <xf numFmtId="38" fontId="9" fillId="0" borderId="16" xfId="1" applyFont="1" applyBorder="1" applyAlignment="1">
      <alignment horizontal="right" vertical="center"/>
    </xf>
    <xf numFmtId="38" fontId="9" fillId="0" borderId="32" xfId="1" applyFont="1" applyBorder="1" applyAlignment="1">
      <alignment horizontal="right" vertical="center"/>
    </xf>
    <xf numFmtId="38" fontId="9" fillId="0" borderId="13" xfId="1" applyFont="1" applyBorder="1" applyAlignment="1">
      <alignment horizontal="right" vertical="center"/>
    </xf>
    <xf numFmtId="0" fontId="4" fillId="3" borderId="16" xfId="0" applyFont="1" applyFill="1" applyBorder="1">
      <alignment vertical="center"/>
    </xf>
    <xf numFmtId="38" fontId="0" fillId="3" borderId="29" xfId="1" applyFont="1" applyFill="1" applyBorder="1" applyAlignment="1">
      <alignment horizontal="right" vertical="center"/>
    </xf>
    <xf numFmtId="38" fontId="0" fillId="3" borderId="17" xfId="1" applyFont="1" applyFill="1" applyBorder="1" applyAlignment="1">
      <alignment horizontal="right" vertical="center"/>
    </xf>
    <xf numFmtId="0" fontId="4" fillId="3" borderId="24" xfId="0" applyFont="1" applyFill="1" applyBorder="1">
      <alignment vertical="center"/>
    </xf>
    <xf numFmtId="38" fontId="0" fillId="3" borderId="30" xfId="1" applyFont="1" applyFill="1" applyBorder="1" applyAlignment="1">
      <alignment horizontal="right" vertical="center"/>
    </xf>
    <xf numFmtId="38" fontId="0" fillId="3" borderId="26" xfId="1" applyFont="1" applyFill="1" applyBorder="1" applyAlignment="1">
      <alignment horizontal="right" vertical="center"/>
    </xf>
    <xf numFmtId="38" fontId="0" fillId="3" borderId="28" xfId="1" applyFont="1" applyFill="1" applyBorder="1" applyAlignment="1">
      <alignment horizontal="right" vertical="center"/>
    </xf>
    <xf numFmtId="0" fontId="5" fillId="3" borderId="24" xfId="0" applyFont="1" applyFill="1" applyBorder="1">
      <alignment vertical="center"/>
    </xf>
    <xf numFmtId="0" fontId="0" fillId="3" borderId="24" xfId="0" applyFill="1" applyBorder="1">
      <alignment vertical="center"/>
    </xf>
    <xf numFmtId="0" fontId="5" fillId="3" borderId="41" xfId="0" applyFont="1" applyFill="1" applyBorder="1">
      <alignment vertical="center"/>
    </xf>
    <xf numFmtId="38" fontId="0" fillId="3" borderId="50" xfId="1" applyFont="1" applyFill="1" applyBorder="1" applyAlignment="1">
      <alignment horizontal="right" vertical="center"/>
    </xf>
    <xf numFmtId="38" fontId="0" fillId="3" borderId="18" xfId="1" applyFont="1" applyFill="1" applyBorder="1" applyAlignment="1">
      <alignment horizontal="right" vertical="center"/>
    </xf>
    <xf numFmtId="0" fontId="4" fillId="3" borderId="41" xfId="0" applyFont="1" applyFill="1" applyBorder="1">
      <alignment vertical="center"/>
    </xf>
    <xf numFmtId="38" fontId="0" fillId="3" borderId="19" xfId="1" applyFont="1" applyFill="1" applyBorder="1" applyAlignment="1">
      <alignment horizontal="right" vertical="center"/>
    </xf>
    <xf numFmtId="0" fontId="0" fillId="3" borderId="41" xfId="0" applyFill="1" applyBorder="1">
      <alignment vertical="center"/>
    </xf>
    <xf numFmtId="0" fontId="0" fillId="3" borderId="13" xfId="0" applyFill="1" applyBorder="1" applyAlignment="1">
      <alignment horizontal="center" vertical="center"/>
    </xf>
    <xf numFmtId="38" fontId="0" fillId="3" borderId="27" xfId="1" applyFont="1" applyFill="1" applyBorder="1" applyAlignment="1">
      <alignment horizontal="right" vertical="center"/>
    </xf>
    <xf numFmtId="38" fontId="0" fillId="3" borderId="14" xfId="1" applyFont="1" applyFill="1" applyBorder="1" applyAlignment="1">
      <alignment horizontal="right" vertical="center"/>
    </xf>
    <xf numFmtId="38" fontId="0" fillId="3" borderId="15" xfId="1" applyFont="1" applyFill="1" applyBorder="1" applyAlignment="1">
      <alignment horizontal="right" vertical="center"/>
    </xf>
    <xf numFmtId="0" fontId="5" fillId="3" borderId="23" xfId="0" applyFont="1" applyFill="1" applyBorder="1">
      <alignment vertical="center"/>
    </xf>
    <xf numFmtId="38" fontId="0" fillId="3" borderId="31" xfId="1" applyFont="1" applyFill="1" applyBorder="1" applyAlignment="1">
      <alignment horizontal="right" vertical="center"/>
    </xf>
    <xf numFmtId="38" fontId="0" fillId="3" borderId="25" xfId="1" applyFont="1" applyFill="1" applyBorder="1" applyAlignment="1">
      <alignment horizontal="right" vertical="center"/>
    </xf>
    <xf numFmtId="0" fontId="4" fillId="3" borderId="23" xfId="0" applyFont="1" applyFill="1" applyBorder="1">
      <alignment vertical="center"/>
    </xf>
    <xf numFmtId="0" fontId="0" fillId="3" borderId="23" xfId="0" applyFill="1" applyBorder="1">
      <alignment vertical="center"/>
    </xf>
    <xf numFmtId="38" fontId="0" fillId="3" borderId="0" xfId="1" applyFont="1" applyFill="1" applyBorder="1" applyAlignment="1">
      <alignment horizontal="right" vertical="center"/>
    </xf>
    <xf numFmtId="0" fontId="5" fillId="3" borderId="36" xfId="0" applyFont="1" applyFill="1" applyBorder="1">
      <alignment vertical="center"/>
    </xf>
    <xf numFmtId="38" fontId="0" fillId="3" borderId="37" xfId="1" applyFont="1" applyFill="1" applyBorder="1" applyAlignment="1">
      <alignment horizontal="right" vertical="center"/>
    </xf>
    <xf numFmtId="0" fontId="5" fillId="3" borderId="32" xfId="0" applyFont="1" applyFill="1" applyBorder="1">
      <alignment vertical="center"/>
    </xf>
    <xf numFmtId="38" fontId="0" fillId="3" borderId="33" xfId="1" applyFont="1" applyFill="1" applyBorder="1" applyAlignment="1">
      <alignment horizontal="right" vertical="center"/>
    </xf>
    <xf numFmtId="0" fontId="4" fillId="3" borderId="36" xfId="0" applyFont="1" applyFill="1" applyBorder="1">
      <alignment vertical="center"/>
    </xf>
    <xf numFmtId="38" fontId="0" fillId="3" borderId="39" xfId="1" applyFont="1" applyFill="1" applyBorder="1" applyAlignment="1">
      <alignment horizontal="right" vertical="center"/>
    </xf>
    <xf numFmtId="38" fontId="0" fillId="3" borderId="34" xfId="1" applyFont="1" applyFill="1" applyBorder="1" applyAlignment="1">
      <alignment horizontal="right" vertical="center"/>
    </xf>
    <xf numFmtId="0" fontId="4" fillId="3" borderId="32" xfId="0" applyFont="1" applyFill="1" applyBorder="1">
      <alignment vertical="center"/>
    </xf>
    <xf numFmtId="0" fontId="4" fillId="0" borderId="36" xfId="0" applyFont="1" applyFill="1" applyBorder="1">
      <alignment vertical="center"/>
    </xf>
    <xf numFmtId="38" fontId="0" fillId="0" borderId="37" xfId="1" applyFont="1" applyFill="1" applyBorder="1" applyAlignment="1">
      <alignment horizontal="right" vertical="center"/>
    </xf>
    <xf numFmtId="38" fontId="0" fillId="0" borderId="15" xfId="1" applyFont="1" applyFill="1" applyBorder="1" applyAlignment="1">
      <alignment horizontal="right" vertical="center"/>
    </xf>
    <xf numFmtId="38" fontId="9" fillId="0" borderId="42" xfId="1" applyFont="1" applyFill="1" applyBorder="1" applyAlignment="1">
      <alignment horizontal="right" vertical="center"/>
    </xf>
    <xf numFmtId="38" fontId="0" fillId="0" borderId="0" xfId="1" applyFont="1" applyFill="1">
      <alignment vertical="center"/>
    </xf>
    <xf numFmtId="0" fontId="5" fillId="0" borderId="24" xfId="0" applyFont="1" applyBorder="1" applyAlignment="1">
      <alignment vertical="center" shrinkToFit="1"/>
    </xf>
    <xf numFmtId="0" fontId="5" fillId="0" borderId="24" xfId="0" applyFont="1" applyFill="1" applyBorder="1" applyAlignment="1">
      <alignment vertical="center" shrinkToFit="1"/>
    </xf>
    <xf numFmtId="0" fontId="0" fillId="0" borderId="3" xfId="0" applyFill="1" applyBorder="1" applyAlignment="1">
      <alignment horizontal="center" vertical="center"/>
    </xf>
    <xf numFmtId="38" fontId="9" fillId="3" borderId="39" xfId="1" applyFont="1" applyFill="1" applyBorder="1" applyAlignment="1">
      <alignment horizontal="right" vertical="center"/>
    </xf>
    <xf numFmtId="38" fontId="9" fillId="3" borderId="26" xfId="1" applyFont="1" applyFill="1" applyBorder="1" applyAlignment="1">
      <alignment horizontal="right" vertical="center"/>
    </xf>
    <xf numFmtId="38" fontId="9" fillId="3" borderId="51" xfId="1" applyFont="1" applyFill="1" applyBorder="1" applyAlignment="1">
      <alignment horizontal="right" vertical="center"/>
    </xf>
    <xf numFmtId="38" fontId="9" fillId="3" borderId="44" xfId="1" applyFont="1" applyFill="1" applyBorder="1" applyAlignment="1">
      <alignment horizontal="right" vertical="center"/>
    </xf>
    <xf numFmtId="38" fontId="9" fillId="3" borderId="34" xfId="1" applyFont="1" applyFill="1" applyBorder="1" applyAlignment="1">
      <alignment horizontal="right" vertical="center"/>
    </xf>
    <xf numFmtId="38" fontId="0" fillId="0" borderId="61" xfId="1" applyFont="1" applyFill="1" applyBorder="1" applyAlignment="1">
      <alignment horizontal="right" vertical="center"/>
    </xf>
    <xf numFmtId="38" fontId="0" fillId="0" borderId="46" xfId="1" applyFont="1" applyBorder="1" applyAlignment="1">
      <alignment horizontal="right" vertical="center"/>
    </xf>
    <xf numFmtId="38" fontId="0" fillId="0" borderId="62" xfId="1" applyFont="1" applyBorder="1" applyAlignment="1">
      <alignment horizontal="right" vertical="center"/>
    </xf>
    <xf numFmtId="38" fontId="0" fillId="0" borderId="42" xfId="1" applyFont="1" applyBorder="1" applyAlignment="1">
      <alignment horizontal="center" vertical="center"/>
    </xf>
    <xf numFmtId="38" fontId="0" fillId="3" borderId="46" xfId="1" applyFont="1" applyFill="1" applyBorder="1" applyAlignment="1">
      <alignment horizontal="right" vertical="center"/>
    </xf>
    <xf numFmtId="38" fontId="0" fillId="3" borderId="44" xfId="1" applyFont="1" applyFill="1" applyBorder="1" applyAlignment="1">
      <alignment horizontal="right" vertical="center"/>
    </xf>
    <xf numFmtId="0" fontId="0" fillId="0" borderId="8" xfId="0" applyFill="1" applyBorder="1" applyAlignment="1">
      <alignment vertical="center"/>
    </xf>
    <xf numFmtId="176" fontId="4" fillId="0" borderId="18" xfId="0" applyNumberFormat="1" applyFont="1" applyFill="1" applyBorder="1" applyAlignment="1">
      <alignment vertical="center"/>
    </xf>
    <xf numFmtId="0" fontId="7" fillId="0" borderId="45" xfId="0" applyFont="1" applyBorder="1">
      <alignment vertical="center"/>
    </xf>
    <xf numFmtId="0" fontId="2" fillId="0" borderId="24" xfId="0" applyFont="1" applyBorder="1">
      <alignment vertical="center"/>
    </xf>
    <xf numFmtId="0" fontId="4" fillId="3" borderId="4" xfId="0" applyFont="1" applyFill="1" applyBorder="1">
      <alignment vertical="center"/>
    </xf>
    <xf numFmtId="38" fontId="0" fillId="3" borderId="63" xfId="1" applyFont="1" applyFill="1" applyBorder="1" applyAlignment="1">
      <alignment horizontal="right" vertical="center"/>
    </xf>
    <xf numFmtId="38" fontId="4" fillId="0" borderId="7" xfId="1" applyFont="1" applyBorder="1" applyAlignment="1">
      <alignment horizontal="left" vertical="center"/>
    </xf>
    <xf numFmtId="38" fontId="5" fillId="0" borderId="4" xfId="1" applyFont="1" applyBorder="1" applyAlignment="1">
      <alignment horizontal="left" vertical="center"/>
    </xf>
    <xf numFmtId="38" fontId="4" fillId="0" borderId="7" xfId="1" applyFont="1" applyBorder="1" applyAlignment="1">
      <alignment horizontal="left" vertical="top"/>
    </xf>
    <xf numFmtId="38" fontId="5" fillId="0" borderId="9" xfId="1" applyFont="1" applyBorder="1" applyAlignment="1">
      <alignment horizontal="left" vertical="top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8" fontId="0" fillId="0" borderId="8" xfId="1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center" vertical="center"/>
    </xf>
    <xf numFmtId="38" fontId="0" fillId="0" borderId="5" xfId="1" applyFont="1" applyFill="1" applyBorder="1" applyAlignment="1">
      <alignment horizontal="center" vertical="center"/>
    </xf>
    <xf numFmtId="38" fontId="0" fillId="0" borderId="6" xfId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top"/>
    </xf>
    <xf numFmtId="0" fontId="5" fillId="0" borderId="8" xfId="0" applyFont="1" applyFill="1" applyBorder="1" applyAlignment="1">
      <alignment horizontal="left" vertical="top"/>
    </xf>
    <xf numFmtId="0" fontId="5" fillId="0" borderId="9" xfId="0" applyFont="1" applyFill="1" applyBorder="1" applyAlignment="1">
      <alignment horizontal="left" vertical="top"/>
    </xf>
    <xf numFmtId="0" fontId="5" fillId="0" borderId="7" xfId="0" applyFont="1" applyFill="1" applyBorder="1" applyAlignment="1">
      <alignment horizontal="left" vertical="top"/>
    </xf>
    <xf numFmtId="0" fontId="0" fillId="0" borderId="4" xfId="0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38" fontId="0" fillId="0" borderId="50" xfId="1" applyFont="1" applyBorder="1" applyAlignment="1">
      <alignment vertical="center"/>
    </xf>
    <xf numFmtId="38" fontId="0" fillId="0" borderId="30" xfId="1" applyFont="1" applyFill="1" applyBorder="1" applyAlignment="1">
      <alignment horizontal="right" vertical="center"/>
    </xf>
    <xf numFmtId="0" fontId="4" fillId="0" borderId="38" xfId="0" applyFont="1" applyBorder="1" applyAlignment="1">
      <alignment vertical="center" shrinkToFit="1"/>
    </xf>
    <xf numFmtId="0" fontId="4" fillId="0" borderId="45" xfId="0" applyFont="1" applyBorder="1" applyAlignment="1">
      <alignment vertical="center" shrinkToFit="1"/>
    </xf>
    <xf numFmtId="0" fontId="4" fillId="0" borderId="36" xfId="0" applyFont="1" applyBorder="1" applyAlignment="1">
      <alignment vertical="center" shrinkToFit="1"/>
    </xf>
    <xf numFmtId="38" fontId="6" fillId="0" borderId="4" xfId="1" applyFont="1" applyFill="1" applyBorder="1" applyAlignment="1">
      <alignment horizontal="right" vertical="center"/>
    </xf>
    <xf numFmtId="38" fontId="6" fillId="0" borderId="6" xfId="1" applyFont="1" applyFill="1" applyBorder="1" applyAlignment="1">
      <alignment horizontal="right" vertical="center"/>
    </xf>
    <xf numFmtId="0" fontId="10" fillId="0" borderId="13" xfId="0" applyFont="1" applyBorder="1" applyAlignment="1">
      <alignment horizontal="distributed" vertical="center"/>
    </xf>
    <xf numFmtId="0" fontId="10" fillId="0" borderId="15" xfId="0" applyFont="1" applyBorder="1" applyAlignment="1">
      <alignment horizontal="distributed" vertical="center"/>
    </xf>
    <xf numFmtId="0" fontId="12" fillId="0" borderId="24" xfId="2" applyBorder="1" applyAlignment="1">
      <alignment horizontal="distributed" vertical="center"/>
    </xf>
    <xf numFmtId="0" fontId="12" fillId="0" borderId="26" xfId="2" applyBorder="1" applyAlignment="1">
      <alignment horizontal="distributed" vertical="center"/>
    </xf>
    <xf numFmtId="0" fontId="12" fillId="0" borderId="32" xfId="2" applyBorder="1" applyAlignment="1">
      <alignment horizontal="distributed" vertical="center"/>
    </xf>
    <xf numFmtId="0" fontId="12" fillId="0" borderId="34" xfId="2" applyBorder="1" applyAlignment="1">
      <alignment horizontal="distributed" vertical="center"/>
    </xf>
    <xf numFmtId="0" fontId="10" fillId="0" borderId="16" xfId="0" applyFont="1" applyBorder="1" applyAlignment="1">
      <alignment horizontal="distributed" vertical="center"/>
    </xf>
    <xf numFmtId="0" fontId="10" fillId="0" borderId="17" xfId="0" applyFont="1" applyBorder="1" applyAlignment="1">
      <alignment horizontal="distributed" vertical="center"/>
    </xf>
    <xf numFmtId="0" fontId="10" fillId="0" borderId="32" xfId="0" applyFont="1" applyBorder="1" applyAlignment="1">
      <alignment horizontal="distributed" vertical="center"/>
    </xf>
    <xf numFmtId="0" fontId="10" fillId="0" borderId="34" xfId="0" applyFont="1" applyBorder="1" applyAlignment="1">
      <alignment horizontal="distributed" vertical="center"/>
    </xf>
    <xf numFmtId="0" fontId="12" fillId="0" borderId="16" xfId="2" applyBorder="1" applyAlignment="1">
      <alignment horizontal="distributed" vertical="center"/>
    </xf>
    <xf numFmtId="0" fontId="12" fillId="0" borderId="17" xfId="2" applyBorder="1" applyAlignment="1">
      <alignment horizontal="distributed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2" fillId="0" borderId="0" xfId="2" applyAlignment="1">
      <alignment horizontal="distributed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176" fontId="5" fillId="0" borderId="41" xfId="0" applyNumberFormat="1" applyFont="1" applyBorder="1" applyAlignment="1">
      <alignment horizontal="left" vertical="center"/>
    </xf>
    <xf numFmtId="176" fontId="5" fillId="0" borderId="18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" xfId="0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0" fillId="0" borderId="7" xfId="0" applyFill="1" applyBorder="1" applyAlignment="1">
      <alignment horizontal="left" vertical="top"/>
    </xf>
    <xf numFmtId="0" fontId="0" fillId="0" borderId="9" xfId="0" applyFill="1" applyBorder="1" applyAlignment="1">
      <alignment horizontal="left" vertical="top"/>
    </xf>
    <xf numFmtId="38" fontId="0" fillId="0" borderId="7" xfId="1" applyFont="1" applyBorder="1" applyAlignment="1">
      <alignment horizontal="left" vertical="top"/>
    </xf>
    <xf numFmtId="38" fontId="0" fillId="0" borderId="9" xfId="1" applyFont="1" applyBorder="1" applyAlignment="1">
      <alignment horizontal="left" vertical="top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76" fontId="0" fillId="0" borderId="18" xfId="0" applyNumberFormat="1" applyFill="1" applyBorder="1" applyAlignment="1">
      <alignment horizontal="center" vertical="center"/>
    </xf>
    <xf numFmtId="176" fontId="0" fillId="0" borderId="19" xfId="0" applyNumberFormat="1" applyFill="1" applyBorder="1" applyAlignment="1">
      <alignment horizontal="center" vertical="center"/>
    </xf>
    <xf numFmtId="38" fontId="0" fillId="0" borderId="7" xfId="1" applyFont="1" applyBorder="1" applyAlignment="1">
      <alignment horizontal="left" vertical="center"/>
    </xf>
    <xf numFmtId="38" fontId="0" fillId="0" borderId="4" xfId="1" applyFont="1" applyBorder="1" applyAlignment="1">
      <alignment horizontal="left" vertical="center"/>
    </xf>
    <xf numFmtId="38" fontId="0" fillId="0" borderId="8" xfId="1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center" vertical="center"/>
    </xf>
    <xf numFmtId="38" fontId="0" fillId="0" borderId="5" xfId="1" applyFont="1" applyFill="1" applyBorder="1" applyAlignment="1">
      <alignment horizontal="center" vertical="center"/>
    </xf>
    <xf numFmtId="38" fontId="0" fillId="0" borderId="6" xfId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left" vertical="top"/>
    </xf>
    <xf numFmtId="0" fontId="9" fillId="0" borderId="1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38" fontId="4" fillId="0" borderId="7" xfId="1" applyFont="1" applyBorder="1" applyAlignment="1">
      <alignment horizontal="left" vertical="center"/>
    </xf>
    <xf numFmtId="38" fontId="5" fillId="0" borderId="4" xfId="1" applyFont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top"/>
    </xf>
    <xf numFmtId="0" fontId="5" fillId="0" borderId="8" xfId="0" applyFont="1" applyFill="1" applyBorder="1" applyAlignment="1">
      <alignment horizontal="left" vertical="top"/>
    </xf>
    <xf numFmtId="0" fontId="5" fillId="0" borderId="9" xfId="0" applyFont="1" applyFill="1" applyBorder="1" applyAlignment="1">
      <alignment horizontal="left" vertical="top"/>
    </xf>
    <xf numFmtId="0" fontId="5" fillId="0" borderId="7" xfId="0" applyFont="1" applyFill="1" applyBorder="1" applyAlignment="1">
      <alignment horizontal="left" vertical="top"/>
    </xf>
    <xf numFmtId="38" fontId="4" fillId="0" borderId="7" xfId="1" applyFont="1" applyBorder="1" applyAlignment="1">
      <alignment horizontal="left" vertical="top"/>
    </xf>
    <xf numFmtId="38" fontId="5" fillId="0" borderId="9" xfId="1" applyFont="1" applyBorder="1" applyAlignment="1">
      <alignment horizontal="left" vertical="top"/>
    </xf>
    <xf numFmtId="0" fontId="0" fillId="2" borderId="2" xfId="0" applyFill="1" applyBorder="1" applyAlignment="1">
      <alignment horizontal="center" vertical="center"/>
    </xf>
    <xf numFmtId="38" fontId="0" fillId="0" borderId="0" xfId="1" applyFont="1" applyBorder="1" applyAlignment="1">
      <alignment horizontal="left" vertical="center"/>
    </xf>
    <xf numFmtId="38" fontId="0" fillId="0" borderId="8" xfId="1" applyFont="1" applyBorder="1" applyAlignment="1">
      <alignment horizontal="left" vertical="center"/>
    </xf>
    <xf numFmtId="38" fontId="11" fillId="0" borderId="54" xfId="1" applyFont="1" applyBorder="1" applyAlignment="1">
      <alignment horizontal="left" vertical="center"/>
    </xf>
    <xf numFmtId="38" fontId="2" fillId="0" borderId="34" xfId="1" applyFont="1" applyBorder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showZeros="0" tabSelected="1" topLeftCell="A4" zoomScale="75" zoomScaleNormal="75" workbookViewId="0">
      <pane xSplit="3" topLeftCell="D1" activePane="topRight" state="frozen"/>
      <selection sqref="A1:D1"/>
      <selection pane="topRight" activeCell="J6" sqref="J6"/>
    </sheetView>
  </sheetViews>
  <sheetFormatPr defaultRowHeight="13.5" x14ac:dyDescent="0.15"/>
  <cols>
    <col min="1" max="1" width="5.625" customWidth="1"/>
    <col min="2" max="2" width="6.625" style="1" customWidth="1"/>
    <col min="3" max="3" width="12.625" style="3" customWidth="1"/>
    <col min="4" max="15" width="11.625" style="3" customWidth="1"/>
    <col min="16" max="16" width="9" style="3"/>
  </cols>
  <sheetData>
    <row r="1" spans="1:17" ht="20.100000000000001" customHeight="1" x14ac:dyDescent="0.15">
      <c r="A1" s="326" t="s">
        <v>8</v>
      </c>
      <c r="B1" s="327"/>
      <c r="C1" s="280"/>
      <c r="D1" s="280"/>
      <c r="E1" s="286" t="s">
        <v>633</v>
      </c>
      <c r="F1" s="292"/>
      <c r="G1" s="293"/>
      <c r="H1" s="296" t="s">
        <v>634</v>
      </c>
      <c r="I1" s="297"/>
      <c r="J1" s="298"/>
      <c r="K1" s="10" t="s">
        <v>635</v>
      </c>
      <c r="L1" s="299" t="s">
        <v>636</v>
      </c>
      <c r="M1" s="298"/>
      <c r="N1" s="288" t="s">
        <v>637</v>
      </c>
      <c r="O1" s="289"/>
    </row>
    <row r="2" spans="1:17" ht="20.100000000000001" customHeight="1" x14ac:dyDescent="0.15">
      <c r="A2" s="328" t="s">
        <v>9</v>
      </c>
      <c r="B2" s="329"/>
      <c r="C2" s="281"/>
      <c r="D2" s="281"/>
      <c r="E2" s="287"/>
      <c r="F2" s="294"/>
      <c r="G2" s="295"/>
      <c r="H2" s="300"/>
      <c r="I2" s="301"/>
      <c r="J2" s="302" t="s">
        <v>638</v>
      </c>
      <c r="K2" s="268"/>
      <c r="L2" s="308">
        <f>O37</f>
        <v>0</v>
      </c>
      <c r="M2" s="309"/>
      <c r="N2" s="290"/>
      <c r="O2" s="291"/>
    </row>
    <row r="3" spans="1:17" ht="17.45" customHeight="1" x14ac:dyDescent="0.15">
      <c r="B3" s="7"/>
      <c r="C3" s="8"/>
      <c r="D3" s="8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7" ht="17.45" customHeight="1" x14ac:dyDescent="0.15">
      <c r="A4" s="330" t="s">
        <v>467</v>
      </c>
      <c r="B4" s="332" t="s">
        <v>0</v>
      </c>
      <c r="C4" s="333"/>
      <c r="D4" s="322" t="s">
        <v>1</v>
      </c>
      <c r="E4" s="323"/>
      <c r="F4" s="322" t="s">
        <v>2</v>
      </c>
      <c r="G4" s="323"/>
      <c r="H4" s="324" t="s">
        <v>3</v>
      </c>
      <c r="I4" s="323"/>
      <c r="J4" s="322" t="s">
        <v>4</v>
      </c>
      <c r="K4" s="323"/>
      <c r="L4" s="322" t="s">
        <v>5</v>
      </c>
      <c r="M4" s="323"/>
      <c r="N4" s="324" t="s">
        <v>6</v>
      </c>
      <c r="O4" s="323"/>
      <c r="P4" s="5"/>
      <c r="Q4" s="5"/>
    </row>
    <row r="5" spans="1:17" ht="17.45" customHeight="1" x14ac:dyDescent="0.15">
      <c r="A5" s="331"/>
      <c r="B5" s="334"/>
      <c r="C5" s="335"/>
      <c r="D5" s="124" t="s">
        <v>500</v>
      </c>
      <c r="E5" s="125" t="s">
        <v>501</v>
      </c>
      <c r="F5" s="124" t="s">
        <v>500</v>
      </c>
      <c r="G5" s="125" t="s">
        <v>501</v>
      </c>
      <c r="H5" s="124" t="s">
        <v>500</v>
      </c>
      <c r="I5" s="125" t="s">
        <v>501</v>
      </c>
      <c r="J5" s="124" t="s">
        <v>500</v>
      </c>
      <c r="K5" s="125" t="s">
        <v>501</v>
      </c>
      <c r="L5" s="124" t="s">
        <v>500</v>
      </c>
      <c r="M5" s="125" t="s">
        <v>501</v>
      </c>
      <c r="N5" s="124" t="s">
        <v>500</v>
      </c>
      <c r="O5" s="224" t="s">
        <v>501</v>
      </c>
    </row>
    <row r="6" spans="1:17" ht="17.45" customHeight="1" x14ac:dyDescent="0.15">
      <c r="A6" s="128">
        <v>2</v>
      </c>
      <c r="B6" s="325" t="s">
        <v>468</v>
      </c>
      <c r="C6" s="325"/>
      <c r="D6" s="169">
        <f>岐阜市!B41</f>
        <v>76650</v>
      </c>
      <c r="E6" s="170">
        <f>岐阜市!C41</f>
        <v>0</v>
      </c>
      <c r="F6" s="171">
        <f>岐阜市!E41</f>
        <v>63900</v>
      </c>
      <c r="G6" s="172">
        <f>岐阜市!F41</f>
        <v>0</v>
      </c>
      <c r="H6" s="173">
        <f>岐阜市!H41</f>
        <v>1350</v>
      </c>
      <c r="I6" s="174">
        <f>岐阜市!I41</f>
        <v>0</v>
      </c>
      <c r="J6" s="175">
        <f>岐阜市!K41</f>
        <v>350</v>
      </c>
      <c r="K6" s="176">
        <f>岐阜市!L41</f>
        <v>0</v>
      </c>
      <c r="L6" s="171">
        <f>岐阜市!N41</f>
        <v>6150</v>
      </c>
      <c r="M6" s="172">
        <f>岐阜市!O41</f>
        <v>0</v>
      </c>
      <c r="N6" s="173">
        <f>岐阜市!B3</f>
        <v>148400</v>
      </c>
      <c r="O6" s="269">
        <f>E6+G6+I6+K6+M6</f>
        <v>0</v>
      </c>
    </row>
    <row r="7" spans="1:17" ht="17.45" customHeight="1" x14ac:dyDescent="0.15">
      <c r="A7" s="129">
        <v>3</v>
      </c>
      <c r="B7" s="312" t="s">
        <v>469</v>
      </c>
      <c r="C7" s="313"/>
      <c r="D7" s="177">
        <f>各務原市他!B20</f>
        <v>15450</v>
      </c>
      <c r="E7" s="178">
        <f>各務原市他!C20</f>
        <v>0</v>
      </c>
      <c r="F7" s="179">
        <f>各務原市他!E20</f>
        <v>24650</v>
      </c>
      <c r="G7" s="180">
        <f>各務原市他!F20</f>
        <v>0</v>
      </c>
      <c r="H7" s="181">
        <f>各務原市他!H20</f>
        <v>0</v>
      </c>
      <c r="I7" s="182">
        <f>各務原市他!I20</f>
        <v>0</v>
      </c>
      <c r="J7" s="183">
        <f>各務原市他!K20</f>
        <v>3050</v>
      </c>
      <c r="K7" s="184">
        <f>各務原市他!L20</f>
        <v>0</v>
      </c>
      <c r="L7" s="179">
        <f>各務原市他!N20</f>
        <v>1150</v>
      </c>
      <c r="M7" s="180">
        <f>各務原市他!O20</f>
        <v>0</v>
      </c>
      <c r="N7" s="181">
        <f>各務原市他!B4</f>
        <v>44300</v>
      </c>
      <c r="O7" s="270">
        <f t="shared" ref="O7:O34" si="0">E7+G7+I7+K7+M7</f>
        <v>0</v>
      </c>
    </row>
    <row r="8" spans="1:17" ht="17.45" customHeight="1" x14ac:dyDescent="0.15">
      <c r="A8" s="129">
        <v>5</v>
      </c>
      <c r="B8" s="312" t="s">
        <v>470</v>
      </c>
      <c r="C8" s="313"/>
      <c r="D8" s="177">
        <f>'大垣市他 '!B23</f>
        <v>28200</v>
      </c>
      <c r="E8" s="178">
        <f>'大垣市他 '!C23</f>
        <v>0</v>
      </c>
      <c r="F8" s="179">
        <f>'大垣市他 '!E23</f>
        <v>19250</v>
      </c>
      <c r="G8" s="180">
        <f>'大垣市他 '!F23</f>
        <v>0</v>
      </c>
      <c r="H8" s="181">
        <f>'大垣市他 '!H23</f>
        <v>2400</v>
      </c>
      <c r="I8" s="182">
        <f>'大垣市他 '!I23</f>
        <v>0</v>
      </c>
      <c r="J8" s="183"/>
      <c r="K8" s="184"/>
      <c r="L8" s="185">
        <f>'大垣市他 '!N23</f>
        <v>1650</v>
      </c>
      <c r="M8" s="180">
        <f>'大垣市他 '!O23</f>
        <v>0</v>
      </c>
      <c r="N8" s="181">
        <f>'大垣市他 '!B4</f>
        <v>51500</v>
      </c>
      <c r="O8" s="270">
        <f t="shared" si="0"/>
        <v>0</v>
      </c>
    </row>
    <row r="9" spans="1:17" ht="17.45" customHeight="1" x14ac:dyDescent="0.15">
      <c r="A9" s="129">
        <v>3</v>
      </c>
      <c r="B9" s="312" t="s">
        <v>471</v>
      </c>
      <c r="C9" s="313"/>
      <c r="D9" s="177">
        <f>各務原市他!B30</f>
        <v>6200</v>
      </c>
      <c r="E9" s="178">
        <f>各務原市他!C30</f>
        <v>0</v>
      </c>
      <c r="F9" s="179">
        <f>各務原市他!E30</f>
        <v>11600</v>
      </c>
      <c r="G9" s="180">
        <f>各務原市他!F30</f>
        <v>0</v>
      </c>
      <c r="H9" s="181">
        <f>各務原市他!H30</f>
        <v>0</v>
      </c>
      <c r="I9" s="182">
        <f>各務原市他!I30</f>
        <v>0</v>
      </c>
      <c r="J9" s="183"/>
      <c r="K9" s="184"/>
      <c r="L9" s="185">
        <f>各務原市他!N30</f>
        <v>650</v>
      </c>
      <c r="M9" s="180">
        <f>各務原市他!O30</f>
        <v>0</v>
      </c>
      <c r="N9" s="181">
        <f>各務原市他!B22</f>
        <v>18450</v>
      </c>
      <c r="O9" s="270">
        <f t="shared" si="0"/>
        <v>0</v>
      </c>
    </row>
    <row r="10" spans="1:17" ht="17.45" customHeight="1" x14ac:dyDescent="0.15">
      <c r="A10" s="129">
        <v>4</v>
      </c>
      <c r="B10" s="312" t="s">
        <v>472</v>
      </c>
      <c r="C10" s="313"/>
      <c r="D10" s="177">
        <f>瑞穂市他!B19</f>
        <v>9750</v>
      </c>
      <c r="E10" s="178">
        <f>瑞穂市他!C19</f>
        <v>0</v>
      </c>
      <c r="F10" s="179">
        <f>瑞穂市他!E19</f>
        <v>4500</v>
      </c>
      <c r="G10" s="180">
        <f>瑞穂市他!F19</f>
        <v>0</v>
      </c>
      <c r="H10" s="181"/>
      <c r="I10" s="182"/>
      <c r="J10" s="183"/>
      <c r="K10" s="184"/>
      <c r="L10" s="185">
        <f>瑞穂市他!N19</f>
        <v>550</v>
      </c>
      <c r="M10" s="180">
        <f>瑞穂市他!O19</f>
        <v>0</v>
      </c>
      <c r="N10" s="181">
        <f>瑞穂市他!B13</f>
        <v>14800</v>
      </c>
      <c r="O10" s="270">
        <f t="shared" si="0"/>
        <v>0</v>
      </c>
    </row>
    <row r="11" spans="1:17" ht="17.45" customHeight="1" x14ac:dyDescent="0.15">
      <c r="A11" s="129">
        <v>4</v>
      </c>
      <c r="B11" s="312" t="s">
        <v>473</v>
      </c>
      <c r="C11" s="313"/>
      <c r="D11" s="177">
        <f>瑞穂市他!B28</f>
        <v>5950</v>
      </c>
      <c r="E11" s="178">
        <f>瑞穂市他!C28</f>
        <v>0</v>
      </c>
      <c r="F11" s="179">
        <f>瑞穂市他!E28</f>
        <v>2750</v>
      </c>
      <c r="G11" s="180">
        <f>瑞穂市他!F28</f>
        <v>0</v>
      </c>
      <c r="H11" s="181"/>
      <c r="I11" s="182"/>
      <c r="J11" s="183"/>
      <c r="K11" s="184"/>
      <c r="L11" s="185"/>
      <c r="M11" s="180"/>
      <c r="N11" s="181">
        <f>瑞穂市他!B21</f>
        <v>8700</v>
      </c>
      <c r="O11" s="270">
        <f t="shared" si="0"/>
        <v>0</v>
      </c>
    </row>
    <row r="12" spans="1:17" ht="17.45" customHeight="1" x14ac:dyDescent="0.15">
      <c r="A12" s="129">
        <v>4</v>
      </c>
      <c r="B12" s="312" t="s">
        <v>474</v>
      </c>
      <c r="C12" s="313"/>
      <c r="D12" s="177">
        <f>瑞穂市他!B11</f>
        <v>6050</v>
      </c>
      <c r="E12" s="178">
        <f>瑞穂市他!C11</f>
        <v>0</v>
      </c>
      <c r="F12" s="179">
        <f>瑞穂市他!E11</f>
        <v>4600</v>
      </c>
      <c r="G12" s="180">
        <f>瑞穂市他!F11</f>
        <v>0</v>
      </c>
      <c r="H12" s="181"/>
      <c r="I12" s="182"/>
      <c r="J12" s="183"/>
      <c r="K12" s="184"/>
      <c r="L12" s="185">
        <f>瑞穂市他!N11</f>
        <v>100</v>
      </c>
      <c r="M12" s="180">
        <f>瑞穂市他!O11</f>
        <v>0</v>
      </c>
      <c r="N12" s="181">
        <f>瑞穂市他!B4</f>
        <v>10750</v>
      </c>
      <c r="O12" s="270">
        <f t="shared" si="0"/>
        <v>0</v>
      </c>
    </row>
    <row r="13" spans="1:17" ht="17.45" customHeight="1" x14ac:dyDescent="0.15">
      <c r="A13" s="129">
        <v>6</v>
      </c>
      <c r="B13" s="312" t="s">
        <v>475</v>
      </c>
      <c r="C13" s="313"/>
      <c r="D13" s="177">
        <f>安八郡他!B21</f>
        <v>3200</v>
      </c>
      <c r="E13" s="178">
        <f>安八郡他!C21</f>
        <v>0</v>
      </c>
      <c r="F13" s="179">
        <f>安八郡他!E21</f>
        <v>6100</v>
      </c>
      <c r="G13" s="180">
        <f>安八郡他!F21</f>
        <v>0</v>
      </c>
      <c r="H13" s="181"/>
      <c r="I13" s="182"/>
      <c r="J13" s="183"/>
      <c r="K13" s="184"/>
      <c r="L13" s="185">
        <f>安八郡他!N21</f>
        <v>400</v>
      </c>
      <c r="M13" s="180">
        <f>安八郡他!O21</f>
        <v>0</v>
      </c>
      <c r="N13" s="181">
        <f>安八郡他!B14</f>
        <v>9700</v>
      </c>
      <c r="O13" s="270">
        <f t="shared" si="0"/>
        <v>0</v>
      </c>
    </row>
    <row r="14" spans="1:17" ht="17.45" customHeight="1" x14ac:dyDescent="0.15">
      <c r="A14" s="129">
        <v>7</v>
      </c>
      <c r="B14" s="312" t="s">
        <v>476</v>
      </c>
      <c r="C14" s="313"/>
      <c r="D14" s="177">
        <f>関市他!B18</f>
        <v>12700</v>
      </c>
      <c r="E14" s="178">
        <f>関市他!C18</f>
        <v>0</v>
      </c>
      <c r="F14" s="179">
        <f>関市他!E18</f>
        <v>10800</v>
      </c>
      <c r="G14" s="180">
        <f>関市他!F18</f>
        <v>0</v>
      </c>
      <c r="H14" s="181">
        <f>関市他!H18</f>
        <v>750</v>
      </c>
      <c r="I14" s="182">
        <f>関市他!I18</f>
        <v>0</v>
      </c>
      <c r="J14" s="183"/>
      <c r="K14" s="184"/>
      <c r="L14" s="185">
        <f>関市他!N18</f>
        <v>850</v>
      </c>
      <c r="M14" s="180">
        <f>関市他!O18</f>
        <v>0</v>
      </c>
      <c r="N14" s="181">
        <f>関市他!B4</f>
        <v>25100</v>
      </c>
      <c r="O14" s="270">
        <f t="shared" si="0"/>
        <v>0</v>
      </c>
    </row>
    <row r="15" spans="1:17" ht="17.45" customHeight="1" x14ac:dyDescent="0.15">
      <c r="A15" s="129">
        <v>7</v>
      </c>
      <c r="B15" s="312" t="s">
        <v>477</v>
      </c>
      <c r="C15" s="313"/>
      <c r="D15" s="177">
        <f>関市他!B25</f>
        <v>2750</v>
      </c>
      <c r="E15" s="178">
        <f>関市他!C25</f>
        <v>0</v>
      </c>
      <c r="F15" s="179">
        <f>関市他!E25</f>
        <v>4250</v>
      </c>
      <c r="G15" s="180">
        <f>関市他!F25</f>
        <v>0</v>
      </c>
      <c r="H15" s="181"/>
      <c r="I15" s="182"/>
      <c r="J15" s="183"/>
      <c r="K15" s="184"/>
      <c r="L15" s="185"/>
      <c r="M15" s="180"/>
      <c r="N15" s="181">
        <f>関市他!B20</f>
        <v>7000</v>
      </c>
      <c r="O15" s="270">
        <f t="shared" si="0"/>
        <v>0</v>
      </c>
    </row>
    <row r="16" spans="1:17" ht="17.45" customHeight="1" x14ac:dyDescent="0.15">
      <c r="A16" s="129">
        <v>8</v>
      </c>
      <c r="B16" s="312" t="s">
        <v>478</v>
      </c>
      <c r="C16" s="313"/>
      <c r="D16" s="177">
        <f>美濃加茂市他!B11</f>
        <v>6100</v>
      </c>
      <c r="E16" s="178">
        <f>美濃加茂市他!C11</f>
        <v>0</v>
      </c>
      <c r="F16" s="179">
        <f>美濃加茂市他!E11</f>
        <v>6050</v>
      </c>
      <c r="G16" s="180">
        <f>美濃加茂市他!F11</f>
        <v>0</v>
      </c>
      <c r="H16" s="181"/>
      <c r="I16" s="186"/>
      <c r="J16" s="183"/>
      <c r="K16" s="184"/>
      <c r="L16" s="185">
        <f>美濃加茂市他!N11</f>
        <v>850</v>
      </c>
      <c r="M16" s="180">
        <f>美濃加茂市他!O11</f>
        <v>0</v>
      </c>
      <c r="N16" s="181">
        <f>美濃加茂市他!B4</f>
        <v>13000</v>
      </c>
      <c r="O16" s="270">
        <f t="shared" si="0"/>
        <v>0</v>
      </c>
    </row>
    <row r="17" spans="1:17" s="3" customFormat="1" ht="17.45" customHeight="1" x14ac:dyDescent="0.15">
      <c r="A17" s="130">
        <v>7</v>
      </c>
      <c r="B17" s="312" t="s">
        <v>479</v>
      </c>
      <c r="C17" s="313"/>
      <c r="D17" s="177">
        <f>関市他!B35</f>
        <v>3900</v>
      </c>
      <c r="E17" s="178">
        <f>関市他!C35</f>
        <v>0</v>
      </c>
      <c r="F17" s="179">
        <f>関市他!E35</f>
        <v>19200</v>
      </c>
      <c r="G17" s="180">
        <f>関市他!F35</f>
        <v>0</v>
      </c>
      <c r="H17" s="181"/>
      <c r="I17" s="186"/>
      <c r="J17" s="183"/>
      <c r="K17" s="184"/>
      <c r="L17" s="185">
        <f>関市他!N35</f>
        <v>1400</v>
      </c>
      <c r="M17" s="180">
        <f>関市他!O35</f>
        <v>0</v>
      </c>
      <c r="N17" s="181">
        <f>関市他!B27</f>
        <v>24500</v>
      </c>
      <c r="O17" s="270">
        <f t="shared" si="0"/>
        <v>0</v>
      </c>
      <c r="Q17"/>
    </row>
    <row r="18" spans="1:17" s="3" customFormat="1" ht="17.45" customHeight="1" x14ac:dyDescent="0.15">
      <c r="A18" s="130">
        <v>9</v>
      </c>
      <c r="B18" s="312" t="s">
        <v>480</v>
      </c>
      <c r="C18" s="313"/>
      <c r="D18" s="177">
        <f>瑞浪他!B12</f>
        <v>2950</v>
      </c>
      <c r="E18" s="178">
        <f>瑞浪他!C12</f>
        <v>0</v>
      </c>
      <c r="F18" s="185">
        <f>瑞浪他!E12</f>
        <v>6800</v>
      </c>
      <c r="G18" s="180">
        <f>瑞浪他!F12</f>
        <v>0</v>
      </c>
      <c r="H18" s="181"/>
      <c r="I18" s="186"/>
      <c r="J18" s="183">
        <f>瑞浪他!K12</f>
        <v>500</v>
      </c>
      <c r="K18" s="184">
        <f>瑞浪他!L12</f>
        <v>0</v>
      </c>
      <c r="L18" s="185">
        <f>瑞浪他!N12</f>
        <v>500</v>
      </c>
      <c r="M18" s="180">
        <f>瑞浪他!O12</f>
        <v>0</v>
      </c>
      <c r="N18" s="181">
        <f>瑞浪他!B4</f>
        <v>10750</v>
      </c>
      <c r="O18" s="270">
        <f t="shared" si="0"/>
        <v>0</v>
      </c>
      <c r="Q18"/>
    </row>
    <row r="19" spans="1:17" s="3" customFormat="1" ht="17.45" customHeight="1" x14ac:dyDescent="0.15">
      <c r="A19" s="130">
        <v>9</v>
      </c>
      <c r="B19" s="312" t="s">
        <v>481</v>
      </c>
      <c r="C19" s="313"/>
      <c r="D19" s="187">
        <f>瑞浪他!B38</f>
        <v>2200</v>
      </c>
      <c r="E19" s="188">
        <f>瑞浪他!C38</f>
        <v>0</v>
      </c>
      <c r="F19" s="179">
        <f>瑞浪他!E38</f>
        <v>13500</v>
      </c>
      <c r="G19" s="189">
        <f>瑞浪他!F38</f>
        <v>0</v>
      </c>
      <c r="H19" s="181"/>
      <c r="I19" s="184"/>
      <c r="J19" s="190"/>
      <c r="K19" s="178"/>
      <c r="L19" s="185">
        <f>瑞浪他!N38</f>
        <v>850</v>
      </c>
      <c r="M19" s="189">
        <f>瑞浪他!O38</f>
        <v>0</v>
      </c>
      <c r="N19" s="181">
        <f>瑞浪他!B29</f>
        <v>16550</v>
      </c>
      <c r="O19" s="270">
        <f t="shared" si="0"/>
        <v>0</v>
      </c>
      <c r="Q19"/>
    </row>
    <row r="20" spans="1:17" ht="17.45" customHeight="1" x14ac:dyDescent="0.15">
      <c r="A20" s="129">
        <v>9</v>
      </c>
      <c r="B20" s="312" t="s">
        <v>482</v>
      </c>
      <c r="C20" s="313"/>
      <c r="D20" s="185">
        <f>瑞浪他!B27</f>
        <v>4400</v>
      </c>
      <c r="E20" s="191">
        <f>瑞浪他!C27</f>
        <v>0</v>
      </c>
      <c r="F20" s="185">
        <f>瑞浪他!E27</f>
        <v>29700</v>
      </c>
      <c r="G20" s="186">
        <f>瑞浪他!F27</f>
        <v>0</v>
      </c>
      <c r="H20" s="181"/>
      <c r="I20" s="186"/>
      <c r="J20" s="191"/>
      <c r="K20" s="184"/>
      <c r="L20" s="185">
        <f>瑞浪他!N27</f>
        <v>1250</v>
      </c>
      <c r="M20" s="186">
        <f>瑞浪他!O27</f>
        <v>0</v>
      </c>
      <c r="N20" s="181">
        <f>瑞浪他!B14</f>
        <v>35350</v>
      </c>
      <c r="O20" s="270">
        <f t="shared" si="0"/>
        <v>0</v>
      </c>
      <c r="P20" s="4"/>
      <c r="Q20" s="2"/>
    </row>
    <row r="21" spans="1:17" s="3" customFormat="1" ht="17.45" customHeight="1" x14ac:dyDescent="0.15">
      <c r="A21" s="130">
        <v>10</v>
      </c>
      <c r="B21" s="312" t="s">
        <v>483</v>
      </c>
      <c r="C21" s="313"/>
      <c r="D21" s="185">
        <f>恵那市・中津川市!B17</f>
        <v>5200</v>
      </c>
      <c r="E21" s="191">
        <f>恵那市・中津川市!C17</f>
        <v>0</v>
      </c>
      <c r="F21" s="179">
        <f>恵那市・中津川市!E17</f>
        <v>9250</v>
      </c>
      <c r="G21" s="186">
        <f>恵那市・中津川市!F17</f>
        <v>0</v>
      </c>
      <c r="H21" s="181"/>
      <c r="I21" s="186"/>
      <c r="J21" s="191"/>
      <c r="K21" s="184"/>
      <c r="L21" s="185">
        <f>恵那市・中津川市!N17</f>
        <v>500</v>
      </c>
      <c r="M21" s="186">
        <f>恵那市・中津川市!O17</f>
        <v>0</v>
      </c>
      <c r="N21" s="181">
        <f>恵那市・中津川市!B4</f>
        <v>14950</v>
      </c>
      <c r="O21" s="270">
        <f t="shared" si="0"/>
        <v>0</v>
      </c>
      <c r="Q21"/>
    </row>
    <row r="22" spans="1:17" s="3" customFormat="1" ht="17.45" customHeight="1" x14ac:dyDescent="0.15">
      <c r="A22" s="130">
        <v>10</v>
      </c>
      <c r="B22" s="312" t="s">
        <v>484</v>
      </c>
      <c r="C22" s="313"/>
      <c r="D22" s="185">
        <f>恵那市・中津川市!B41</f>
        <v>12050</v>
      </c>
      <c r="E22" s="191">
        <f>恵那市・中津川市!C41</f>
        <v>0</v>
      </c>
      <c r="F22" s="179">
        <f>恵那市・中津川市!E41</f>
        <v>9050</v>
      </c>
      <c r="G22" s="186">
        <f>恵那市・中津川市!F41</f>
        <v>0</v>
      </c>
      <c r="H22" s="181"/>
      <c r="I22" s="186"/>
      <c r="J22" s="204"/>
      <c r="K22" s="184"/>
      <c r="L22" s="185">
        <f>恵那市・中津川市!N41</f>
        <v>1400</v>
      </c>
      <c r="M22" s="186">
        <f>恵那市・中津川市!O41</f>
        <v>0</v>
      </c>
      <c r="N22" s="181">
        <f>恵那市・中津川市!B19</f>
        <v>22500</v>
      </c>
      <c r="O22" s="270">
        <f t="shared" si="0"/>
        <v>0</v>
      </c>
      <c r="Q22"/>
    </row>
    <row r="23" spans="1:17" s="3" customFormat="1" ht="17.45" customHeight="1" x14ac:dyDescent="0.15">
      <c r="A23" s="130">
        <v>8</v>
      </c>
      <c r="B23" s="312" t="s">
        <v>485</v>
      </c>
      <c r="C23" s="313"/>
      <c r="D23" s="185">
        <f>美濃加茂市他!B40</f>
        <v>5050</v>
      </c>
      <c r="E23" s="191">
        <f>美濃加茂市他!C40</f>
        <v>0</v>
      </c>
      <c r="F23" s="179">
        <f>美濃加茂市他!E40</f>
        <v>6550</v>
      </c>
      <c r="G23" s="186">
        <f>美濃加茂市他!F40</f>
        <v>0</v>
      </c>
      <c r="H23" s="181"/>
      <c r="I23" s="186"/>
      <c r="J23" s="204"/>
      <c r="K23" s="184"/>
      <c r="L23" s="185">
        <f>美濃加茂市他!N40</f>
        <v>100</v>
      </c>
      <c r="M23" s="186">
        <f>美濃加茂市他!O40</f>
        <v>0</v>
      </c>
      <c r="N23" s="181">
        <f>美濃加茂市他!B31</f>
        <v>11700</v>
      </c>
      <c r="O23" s="270">
        <f t="shared" si="0"/>
        <v>0</v>
      </c>
      <c r="Q23"/>
    </row>
    <row r="24" spans="1:17" s="3" customFormat="1" ht="17.45" customHeight="1" x14ac:dyDescent="0.15">
      <c r="A24" s="130">
        <v>11</v>
      </c>
      <c r="B24" s="312" t="s">
        <v>486</v>
      </c>
      <c r="C24" s="313"/>
      <c r="D24" s="185">
        <f>高山市他!B18</f>
        <v>8650</v>
      </c>
      <c r="E24" s="191">
        <f>高山市他!C18</f>
        <v>0</v>
      </c>
      <c r="F24" s="179">
        <f>高山市他!E18</f>
        <v>14400</v>
      </c>
      <c r="G24" s="186">
        <f>高山市他!F18</f>
        <v>0</v>
      </c>
      <c r="H24" s="181">
        <f>高山市他!H18</f>
        <v>1450</v>
      </c>
      <c r="I24" s="186">
        <f>高山市他!I18</f>
        <v>0</v>
      </c>
      <c r="J24" s="204">
        <f>高山市他!K18</f>
        <v>0</v>
      </c>
      <c r="K24" s="184">
        <f>高山市他!L18</f>
        <v>0</v>
      </c>
      <c r="L24" s="185">
        <f>高山市他!N18</f>
        <v>1050</v>
      </c>
      <c r="M24" s="186">
        <f>高山市他!O18</f>
        <v>0</v>
      </c>
      <c r="N24" s="181">
        <f>高山市他!B4</f>
        <v>25550</v>
      </c>
      <c r="O24" s="270">
        <f t="shared" si="0"/>
        <v>0</v>
      </c>
      <c r="Q24"/>
    </row>
    <row r="25" spans="1:17" s="3" customFormat="1" ht="17.45" customHeight="1" x14ac:dyDescent="0.15">
      <c r="A25" s="130">
        <v>11</v>
      </c>
      <c r="B25" s="312" t="s">
        <v>487</v>
      </c>
      <c r="C25" s="313"/>
      <c r="D25" s="185">
        <f>高山市他!B40</f>
        <v>5800</v>
      </c>
      <c r="E25" s="191">
        <f>高山市他!C40</f>
        <v>0</v>
      </c>
      <c r="F25" s="179">
        <f>高山市他!E40</f>
        <v>1950</v>
      </c>
      <c r="G25" s="186">
        <f>高山市他!F40</f>
        <v>0</v>
      </c>
      <c r="H25" s="181">
        <f>高山市他!H40</f>
        <v>0</v>
      </c>
      <c r="I25" s="186">
        <f>高山市他!I40</f>
        <v>0</v>
      </c>
      <c r="J25" s="204">
        <f>高山市他!K40</f>
        <v>0</v>
      </c>
      <c r="K25" s="184">
        <f>高山市他!L40</f>
        <v>0</v>
      </c>
      <c r="L25" s="185">
        <f>高山市他!N40</f>
        <v>250</v>
      </c>
      <c r="M25" s="186">
        <f>高山市他!O40</f>
        <v>0</v>
      </c>
      <c r="N25" s="181">
        <f>高山市他!B30</f>
        <v>8000</v>
      </c>
      <c r="O25" s="270">
        <f t="shared" si="0"/>
        <v>0</v>
      </c>
      <c r="Q25"/>
    </row>
    <row r="26" spans="1:17" s="3" customFormat="1" ht="17.45" customHeight="1" x14ac:dyDescent="0.15">
      <c r="A26" s="131">
        <v>11</v>
      </c>
      <c r="B26" s="314" t="s">
        <v>488</v>
      </c>
      <c r="C26" s="315"/>
      <c r="D26" s="193">
        <f>高山市他!B29</f>
        <v>8850</v>
      </c>
      <c r="E26" s="197">
        <f>高山市他!C29</f>
        <v>0</v>
      </c>
      <c r="F26" s="192">
        <f>高山市他!E29</f>
        <v>1050</v>
      </c>
      <c r="G26" s="198">
        <f>高山市他!F29</f>
        <v>0</v>
      </c>
      <c r="H26" s="196"/>
      <c r="I26" s="198"/>
      <c r="J26" s="208"/>
      <c r="K26" s="194"/>
      <c r="L26" s="193">
        <f>高山市他!N29</f>
        <v>650</v>
      </c>
      <c r="M26" s="198">
        <f>高山市他!O29</f>
        <v>0</v>
      </c>
      <c r="N26" s="196">
        <f>高山市他!B19</f>
        <v>10550</v>
      </c>
      <c r="O26" s="271">
        <f t="shared" si="0"/>
        <v>0</v>
      </c>
      <c r="Q26"/>
    </row>
    <row r="27" spans="1:17" s="3" customFormat="1" ht="17.45" customHeight="1" x14ac:dyDescent="0.15">
      <c r="A27" s="210">
        <v>3</v>
      </c>
      <c r="B27" s="320" t="s">
        <v>489</v>
      </c>
      <c r="C27" s="321"/>
      <c r="D27" s="205">
        <f>各務原市他!B40</f>
        <v>2150</v>
      </c>
      <c r="E27" s="206">
        <f>各務原市他!C40</f>
        <v>0</v>
      </c>
      <c r="F27" s="205">
        <f>各務原市他!E40</f>
        <v>7300</v>
      </c>
      <c r="G27" s="207">
        <f>各務原市他!F40</f>
        <v>0</v>
      </c>
      <c r="H27" s="173">
        <f>各務原市他!H40</f>
        <v>0</v>
      </c>
      <c r="I27" s="207">
        <f>各務原市他!I40</f>
        <v>0</v>
      </c>
      <c r="J27" s="206"/>
      <c r="K27" s="176"/>
      <c r="L27" s="205">
        <f>各務原市他!N40</f>
        <v>450</v>
      </c>
      <c r="M27" s="207">
        <f>各務原市他!O40</f>
        <v>0</v>
      </c>
      <c r="N27" s="173">
        <f>各務原市他!B32</f>
        <v>9900</v>
      </c>
      <c r="O27" s="269">
        <f t="shared" si="0"/>
        <v>0</v>
      </c>
      <c r="Q27"/>
    </row>
    <row r="28" spans="1:17" s="3" customFormat="1" ht="17.45" customHeight="1" x14ac:dyDescent="0.15">
      <c r="A28" s="130">
        <v>4</v>
      </c>
      <c r="B28" s="312" t="s">
        <v>490</v>
      </c>
      <c r="C28" s="313"/>
      <c r="D28" s="185">
        <f>瑞穂市他!B38</f>
        <v>1750</v>
      </c>
      <c r="E28" s="191">
        <f>瑞穂市他!C38</f>
        <v>0</v>
      </c>
      <c r="F28" s="179">
        <f>瑞穂市他!E38</f>
        <v>3850</v>
      </c>
      <c r="G28" s="186">
        <f>瑞穂市他!F38</f>
        <v>0</v>
      </c>
      <c r="H28" s="191">
        <f>瑞穂市他!H38</f>
        <v>0</v>
      </c>
      <c r="I28" s="184">
        <f>瑞穂市他!I38</f>
        <v>0</v>
      </c>
      <c r="J28" s="191"/>
      <c r="K28" s="184"/>
      <c r="L28" s="185">
        <f>瑞穂市他!N38</f>
        <v>400</v>
      </c>
      <c r="M28" s="186">
        <f>瑞穂市他!O38</f>
        <v>0</v>
      </c>
      <c r="N28" s="191">
        <f>瑞穂市他!B30</f>
        <v>6000</v>
      </c>
      <c r="O28" s="272">
        <f t="shared" si="0"/>
        <v>0</v>
      </c>
      <c r="Q28"/>
    </row>
    <row r="29" spans="1:17" ht="17.45" customHeight="1" x14ac:dyDescent="0.15">
      <c r="A29" s="129">
        <v>5</v>
      </c>
      <c r="B29" s="312" t="s">
        <v>491</v>
      </c>
      <c r="C29" s="313"/>
      <c r="D29" s="185">
        <f>'大垣市他 '!B37</f>
        <v>11200</v>
      </c>
      <c r="E29" s="191">
        <f>'大垣市他 '!C37</f>
        <v>0</v>
      </c>
      <c r="F29" s="185">
        <f>'大垣市他 '!E37</f>
        <v>7650</v>
      </c>
      <c r="G29" s="186">
        <f>'大垣市他 '!F37</f>
        <v>0</v>
      </c>
      <c r="H29" s="181"/>
      <c r="I29" s="186"/>
      <c r="J29" s="191"/>
      <c r="K29" s="184"/>
      <c r="L29" s="185">
        <f>'大垣市他 '!N37</f>
        <v>450</v>
      </c>
      <c r="M29" s="186">
        <f>'大垣市他 '!O37</f>
        <v>0</v>
      </c>
      <c r="N29" s="181">
        <f>'大垣市他 '!B25</f>
        <v>19300</v>
      </c>
      <c r="O29" s="270">
        <f t="shared" si="0"/>
        <v>0</v>
      </c>
      <c r="P29" s="4"/>
      <c r="Q29" s="2"/>
    </row>
    <row r="30" spans="1:17" s="3" customFormat="1" ht="17.45" customHeight="1" x14ac:dyDescent="0.15">
      <c r="A30" s="130">
        <v>6</v>
      </c>
      <c r="B30" s="312" t="s">
        <v>492</v>
      </c>
      <c r="C30" s="313"/>
      <c r="D30" s="185">
        <f>安八郡他!B12</f>
        <v>10650</v>
      </c>
      <c r="E30" s="191">
        <f>安八郡他!C12</f>
        <v>0</v>
      </c>
      <c r="F30" s="179"/>
      <c r="G30" s="186"/>
      <c r="H30" s="181"/>
      <c r="I30" s="186"/>
      <c r="J30" s="204"/>
      <c r="K30" s="184"/>
      <c r="L30" s="185">
        <f>安八郡他!N12</f>
        <v>250</v>
      </c>
      <c r="M30" s="186">
        <f>安八郡他!O12</f>
        <v>0</v>
      </c>
      <c r="N30" s="181">
        <f>安八郡他!B4</f>
        <v>10900</v>
      </c>
      <c r="O30" s="270">
        <f t="shared" si="0"/>
        <v>0</v>
      </c>
      <c r="Q30"/>
    </row>
    <row r="31" spans="1:17" s="3" customFormat="1" ht="17.45" customHeight="1" x14ac:dyDescent="0.15">
      <c r="A31" s="130">
        <v>6</v>
      </c>
      <c r="B31" s="312" t="s">
        <v>493</v>
      </c>
      <c r="C31" s="313"/>
      <c r="D31" s="185">
        <f>安八郡他!B30</f>
        <v>3050</v>
      </c>
      <c r="E31" s="191">
        <f>安八郡他!C30</f>
        <v>0</v>
      </c>
      <c r="F31" s="179">
        <f>安八郡他!E30</f>
        <v>4850</v>
      </c>
      <c r="G31" s="186">
        <f>安八郡他!F30</f>
        <v>0</v>
      </c>
      <c r="H31" s="181">
        <f>安八郡他!H30</f>
        <v>400</v>
      </c>
      <c r="I31" s="186">
        <f>安八郡他!I30</f>
        <v>0</v>
      </c>
      <c r="J31" s="204"/>
      <c r="K31" s="184"/>
      <c r="L31" s="185"/>
      <c r="M31" s="186"/>
      <c r="N31" s="181">
        <f>安八郡他!B23</f>
        <v>8300</v>
      </c>
      <c r="O31" s="270">
        <f t="shared" si="0"/>
        <v>0</v>
      </c>
      <c r="Q31"/>
    </row>
    <row r="32" spans="1:17" s="3" customFormat="1" ht="17.45" customHeight="1" x14ac:dyDescent="0.15">
      <c r="A32" s="130">
        <v>6</v>
      </c>
      <c r="B32" s="312" t="s">
        <v>494</v>
      </c>
      <c r="C32" s="313"/>
      <c r="D32" s="185">
        <f>安八郡他!B39</f>
        <v>5500</v>
      </c>
      <c r="E32" s="191">
        <f>安八郡他!C39</f>
        <v>0</v>
      </c>
      <c r="F32" s="179">
        <f>安八郡他!E39</f>
        <v>5350</v>
      </c>
      <c r="G32" s="186">
        <f>安八郡他!F39</f>
        <v>0</v>
      </c>
      <c r="H32" s="181"/>
      <c r="I32" s="186"/>
      <c r="J32" s="204">
        <f>安八郡他!K39</f>
        <v>0</v>
      </c>
      <c r="K32" s="184">
        <f>安八郡他!L39</f>
        <v>0</v>
      </c>
      <c r="L32" s="185">
        <f>安八郡他!N39</f>
        <v>250</v>
      </c>
      <c r="M32" s="186">
        <f>安八郡他!O39</f>
        <v>0</v>
      </c>
      <c r="N32" s="181">
        <f>安八郡他!B32</f>
        <v>11100</v>
      </c>
      <c r="O32" s="270">
        <f t="shared" si="0"/>
        <v>0</v>
      </c>
      <c r="Q32"/>
    </row>
    <row r="33" spans="1:17" s="3" customFormat="1" ht="17.45" customHeight="1" x14ac:dyDescent="0.15">
      <c r="A33" s="130">
        <v>7</v>
      </c>
      <c r="B33" s="312" t="s">
        <v>495</v>
      </c>
      <c r="C33" s="313"/>
      <c r="D33" s="185">
        <f>関市他!B40</f>
        <v>750</v>
      </c>
      <c r="E33" s="191">
        <f>関市他!C40</f>
        <v>0</v>
      </c>
      <c r="F33" s="185">
        <f>関市他!E40</f>
        <v>2650</v>
      </c>
      <c r="G33" s="186">
        <f>関市他!F40</f>
        <v>0</v>
      </c>
      <c r="H33" s="181"/>
      <c r="I33" s="186"/>
      <c r="J33" s="191"/>
      <c r="K33" s="184"/>
      <c r="L33" s="185"/>
      <c r="M33" s="186"/>
      <c r="N33" s="181">
        <f>関市他!B37</f>
        <v>3400</v>
      </c>
      <c r="O33" s="270">
        <f t="shared" si="0"/>
        <v>0</v>
      </c>
      <c r="Q33"/>
    </row>
    <row r="34" spans="1:17" s="3" customFormat="1" ht="17.45" customHeight="1" x14ac:dyDescent="0.15">
      <c r="A34" s="131">
        <v>8</v>
      </c>
      <c r="B34" s="314" t="s">
        <v>496</v>
      </c>
      <c r="C34" s="315"/>
      <c r="D34" s="193">
        <f>美濃加茂市他!B29</f>
        <v>8200</v>
      </c>
      <c r="E34" s="197">
        <f>美濃加茂市他!C29</f>
        <v>0</v>
      </c>
      <c r="F34" s="192">
        <f>美濃加茂市他!E29</f>
        <v>8000</v>
      </c>
      <c r="G34" s="198">
        <f>美濃加茂市他!F29</f>
        <v>0</v>
      </c>
      <c r="H34" s="193"/>
      <c r="I34" s="194"/>
      <c r="J34" s="196"/>
      <c r="K34" s="195"/>
      <c r="L34" s="193">
        <f>美濃加茂市他!N29</f>
        <v>200</v>
      </c>
      <c r="M34" s="194">
        <f>美濃加茂市他!O29</f>
        <v>0</v>
      </c>
      <c r="N34" s="196">
        <f>美濃加茂市他!B13</f>
        <v>16400</v>
      </c>
      <c r="O34" s="273">
        <f t="shared" si="0"/>
        <v>0</v>
      </c>
      <c r="Q34"/>
    </row>
    <row r="35" spans="1:17" ht="17.45" customHeight="1" x14ac:dyDescent="0.15">
      <c r="A35" s="127"/>
      <c r="B35" s="316" t="s">
        <v>497</v>
      </c>
      <c r="C35" s="317"/>
      <c r="D35" s="225">
        <f t="shared" ref="D35:O35" si="1">SUM(D6:D26)</f>
        <v>232050</v>
      </c>
      <c r="E35" s="176">
        <f>SUM(E6:E26)</f>
        <v>0</v>
      </c>
      <c r="F35" s="205">
        <f t="shared" si="1"/>
        <v>269900</v>
      </c>
      <c r="G35" s="207">
        <f t="shared" si="1"/>
        <v>0</v>
      </c>
      <c r="H35" s="173">
        <f t="shared" si="1"/>
        <v>5950</v>
      </c>
      <c r="I35" s="207">
        <f t="shared" si="1"/>
        <v>0</v>
      </c>
      <c r="J35" s="206">
        <f t="shared" si="1"/>
        <v>3900</v>
      </c>
      <c r="K35" s="176">
        <f t="shared" si="1"/>
        <v>0</v>
      </c>
      <c r="L35" s="205">
        <f t="shared" si="1"/>
        <v>20300</v>
      </c>
      <c r="M35" s="207">
        <f t="shared" si="1"/>
        <v>0</v>
      </c>
      <c r="N35" s="173">
        <f>SUM(N6:N26)</f>
        <v>532100</v>
      </c>
      <c r="O35" s="223">
        <f t="shared" si="1"/>
        <v>0</v>
      </c>
      <c r="P35" s="4"/>
      <c r="Q35" s="2"/>
    </row>
    <row r="36" spans="1:17" s="3" customFormat="1" ht="17.45" customHeight="1" x14ac:dyDescent="0.15">
      <c r="A36" s="126"/>
      <c r="B36" s="318" t="s">
        <v>498</v>
      </c>
      <c r="C36" s="319"/>
      <c r="D36" s="226">
        <f t="shared" ref="D36:O36" si="2">SUM(D27:D34)</f>
        <v>43250</v>
      </c>
      <c r="E36" s="194">
        <f>SUM(E27:E34)</f>
        <v>0</v>
      </c>
      <c r="F36" s="192">
        <f t="shared" si="2"/>
        <v>39650</v>
      </c>
      <c r="G36" s="198">
        <f t="shared" si="2"/>
        <v>0</v>
      </c>
      <c r="H36" s="196">
        <f t="shared" si="2"/>
        <v>400</v>
      </c>
      <c r="I36" s="198">
        <f t="shared" si="2"/>
        <v>0</v>
      </c>
      <c r="J36" s="208">
        <f t="shared" si="2"/>
        <v>0</v>
      </c>
      <c r="K36" s="194">
        <f t="shared" si="2"/>
        <v>0</v>
      </c>
      <c r="L36" s="193">
        <f t="shared" si="2"/>
        <v>2000</v>
      </c>
      <c r="M36" s="198">
        <f t="shared" si="2"/>
        <v>0</v>
      </c>
      <c r="N36" s="196">
        <f>SUM(N27:N34)</f>
        <v>85300</v>
      </c>
      <c r="O36" s="222">
        <f t="shared" si="2"/>
        <v>0</v>
      </c>
      <c r="Q36"/>
    </row>
    <row r="37" spans="1:17" s="3" customFormat="1" ht="17.45" customHeight="1" x14ac:dyDescent="0.15">
      <c r="A37" s="132"/>
      <c r="B37" s="310" t="s">
        <v>499</v>
      </c>
      <c r="C37" s="311"/>
      <c r="D37" s="227">
        <f t="shared" ref="D37:O37" si="3">D35+D36</f>
        <v>275300</v>
      </c>
      <c r="E37" s="202">
        <f>E35+E36</f>
        <v>0</v>
      </c>
      <c r="F37" s="199">
        <f t="shared" si="3"/>
        <v>309550</v>
      </c>
      <c r="G37" s="201">
        <f>G35+G36</f>
        <v>0</v>
      </c>
      <c r="H37" s="200">
        <f t="shared" si="3"/>
        <v>6350</v>
      </c>
      <c r="I37" s="201">
        <f>I35+I36</f>
        <v>0</v>
      </c>
      <c r="J37" s="209">
        <f t="shared" si="3"/>
        <v>3900</v>
      </c>
      <c r="K37" s="202">
        <f>K35+K36</f>
        <v>0</v>
      </c>
      <c r="L37" s="203">
        <f t="shared" si="3"/>
        <v>22300</v>
      </c>
      <c r="M37" s="201">
        <f>M35+M36</f>
        <v>0</v>
      </c>
      <c r="N37" s="200">
        <f>N35+N36</f>
        <v>617400</v>
      </c>
      <c r="O37" s="264">
        <f t="shared" si="3"/>
        <v>0</v>
      </c>
      <c r="Q37"/>
    </row>
    <row r="38" spans="1:17" s="3" customFormat="1" x14ac:dyDescent="0.15">
      <c r="B38" s="1"/>
      <c r="E38" s="6"/>
      <c r="Q38"/>
    </row>
  </sheetData>
  <mergeCells count="43">
    <mergeCell ref="A1:B1"/>
    <mergeCell ref="A2:B2"/>
    <mergeCell ref="A4:A5"/>
    <mergeCell ref="D4:E4"/>
    <mergeCell ref="B4:C5"/>
    <mergeCell ref="B12:C12"/>
    <mergeCell ref="B13:C13"/>
    <mergeCell ref="B14:C14"/>
    <mergeCell ref="B15:C15"/>
    <mergeCell ref="B16:C16"/>
    <mergeCell ref="B7:C7"/>
    <mergeCell ref="B8:C8"/>
    <mergeCell ref="B9:C9"/>
    <mergeCell ref="B10:C10"/>
    <mergeCell ref="B11:C11"/>
    <mergeCell ref="F4:G4"/>
    <mergeCell ref="H4:I4"/>
    <mergeCell ref="J4:K4"/>
    <mergeCell ref="N4:O4"/>
    <mergeCell ref="B6:C6"/>
    <mergeCell ref="L4:M4"/>
    <mergeCell ref="B26:C26"/>
    <mergeCell ref="B17:C17"/>
    <mergeCell ref="B18:C18"/>
    <mergeCell ref="B19:C19"/>
    <mergeCell ref="B20:C20"/>
    <mergeCell ref="B21:C21"/>
    <mergeCell ref="L2:M2"/>
    <mergeCell ref="B37:C37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B22:C22"/>
    <mergeCell ref="B23:C23"/>
    <mergeCell ref="B24:C24"/>
    <mergeCell ref="B25:C25"/>
  </mergeCells>
  <phoneticPr fontId="1"/>
  <hyperlinks>
    <hyperlink ref="B6:C6" location="岐阜市!A1" display="岐阜市"/>
    <hyperlink ref="B7:C7" location="各務原市他!A1" display="各務原市"/>
    <hyperlink ref="B8:C8" location="'大垣市他 '!A1" display="大垣市"/>
    <hyperlink ref="B9:C9" location="各務原市他!A1" display="羽島市"/>
    <hyperlink ref="B10:C10" location="瑞穂市他!A1" display="瑞穂市"/>
    <hyperlink ref="B11:C11" location="瑞穂市他!A1" display="本巣市"/>
    <hyperlink ref="B12:C12" location="瑞穂市他!A1" display="山県市"/>
    <hyperlink ref="B13:C13" location="安八郡他!A1" display="海津市"/>
    <hyperlink ref="B14:C14" location="関市他!A1" display="関市"/>
    <hyperlink ref="B15:C15" location="関市他!A1" display="美濃市"/>
    <hyperlink ref="B16:C16" location="美濃加茂市他!A1" display="美濃加茂市"/>
    <hyperlink ref="B17:C17" location="関市他!A1" display="可児市"/>
    <hyperlink ref="B18:C18" location="瑞浪他!A1" display="瑞浪市"/>
    <hyperlink ref="B19:C19" location="瑞浪他!A1" display="土岐市"/>
    <hyperlink ref="B20:C20" location="瑞浪他!A1" display="多治見市"/>
    <hyperlink ref="B21:C21" location="恵那市・中津川市!A1" display="恵那市"/>
    <hyperlink ref="B22:C22" location="恵那市・中津川市!A1" display="中津川市"/>
    <hyperlink ref="B23:C23" location="美濃加茂市他!A1" display="郡上市"/>
    <hyperlink ref="B24:C24" location="高山市他!A1" display="高山市"/>
    <hyperlink ref="B25:C25" location="高山市他!A1" display="飛騨市"/>
    <hyperlink ref="B26:C26" location="高山市他!A1" display="下呂市"/>
    <hyperlink ref="B27:C27" location="各務原市他!A1" display="羽島郡"/>
    <hyperlink ref="B28:C28" location="瑞穂市他!A1" display="本巣郡"/>
    <hyperlink ref="B29:C29" location="'大垣市他 '!A1" display="揖斐郡"/>
    <hyperlink ref="B30:C30" location="安八郡他!A1" display="安八郡"/>
    <hyperlink ref="B31:C31" location="安八郡他!A1" display="養老郡"/>
    <hyperlink ref="B32:C32" location="安八郡他!A1" display="不破郡"/>
    <hyperlink ref="B33:C33" location="関市他!A1" display="可児郡"/>
    <hyperlink ref="B34:C34" location="美濃加茂市他!A1" display="加茂郡"/>
  </hyperlinks>
  <pageMargins left="0.70866141732283472" right="0.31496062992125984" top="0.55118110236220474" bottom="0.35433070866141736" header="0.31496062992125984" footer="0.31496062992125984"/>
  <pageSetup paperSize="9" scale="84" orientation="landscape" r:id="rId1"/>
  <headerFooter>
    <oddFooter>&amp;C&amp;8&amp;P&amp;R&amp;8㈱岐阜折込センター　平成31年2月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showZeros="0" topLeftCell="A7" zoomScale="75" zoomScaleNormal="75" workbookViewId="0">
      <selection activeCell="F41" sqref="F41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8" t="s">
        <v>8</v>
      </c>
      <c r="B1" s="349">
        <f>表紙!C1</f>
        <v>0</v>
      </c>
      <c r="C1" s="349"/>
      <c r="D1" s="333"/>
      <c r="E1" s="362" t="s">
        <v>10</v>
      </c>
      <c r="F1" s="354">
        <f>表紙!F1</f>
        <v>0</v>
      </c>
      <c r="G1" s="355"/>
      <c r="H1" s="364" t="s">
        <v>11</v>
      </c>
      <c r="I1" s="365"/>
      <c r="J1" s="365"/>
      <c r="K1" s="10" t="s">
        <v>12</v>
      </c>
      <c r="L1" s="367" t="s">
        <v>13</v>
      </c>
      <c r="M1" s="366"/>
      <c r="N1" s="368" t="s">
        <v>61</v>
      </c>
      <c r="O1" s="369"/>
    </row>
    <row r="2" spans="1:17" ht="20.100000000000001" customHeight="1" x14ac:dyDescent="0.15">
      <c r="A2" s="92" t="s">
        <v>9</v>
      </c>
      <c r="B2" s="350">
        <f>表紙!C2</f>
        <v>0</v>
      </c>
      <c r="C2" s="350"/>
      <c r="D2" s="351"/>
      <c r="E2" s="363"/>
      <c r="F2" s="356"/>
      <c r="G2" s="357"/>
      <c r="H2" s="338" t="str">
        <f>表紙!J2</f>
        <v>年　　　月　　　日（　　　）</v>
      </c>
      <c r="I2" s="339"/>
      <c r="J2" s="340"/>
      <c r="K2" s="268">
        <f>表紙!K2</f>
        <v>0</v>
      </c>
      <c r="L2" s="308">
        <f>D4+D19</f>
        <v>0</v>
      </c>
      <c r="M2" s="309"/>
      <c r="N2" s="345"/>
      <c r="O2" s="346"/>
    </row>
    <row r="3" spans="1:17" ht="20.100000000000001" customHeight="1" x14ac:dyDescent="0.15">
      <c r="A3" s="136"/>
      <c r="B3" s="137"/>
      <c r="C3" s="137"/>
      <c r="D3" s="137"/>
      <c r="E3" s="138"/>
      <c r="F3" s="139"/>
      <c r="G3" s="139"/>
      <c r="H3" s="140"/>
      <c r="I3" s="140"/>
      <c r="J3" s="140"/>
      <c r="K3" s="141"/>
      <c r="L3" s="142"/>
      <c r="M3" s="142"/>
      <c r="N3" s="2"/>
      <c r="O3" s="2"/>
    </row>
    <row r="4" spans="1:17" s="3" customFormat="1" ht="20.100000000000001" customHeight="1" x14ac:dyDescent="0.15">
      <c r="A4" s="48" t="s">
        <v>376</v>
      </c>
      <c r="B4" s="49">
        <f>B17+E17+H17+K17+N17</f>
        <v>14950</v>
      </c>
      <c r="C4" s="9" t="s">
        <v>128</v>
      </c>
      <c r="D4" s="8">
        <f>C17+F17+I17+L17+O17</f>
        <v>0</v>
      </c>
      <c r="E4" s="7" t="s">
        <v>127</v>
      </c>
      <c r="F4" s="11"/>
      <c r="G4" s="12"/>
      <c r="H4" s="13"/>
      <c r="I4" s="13"/>
      <c r="J4" s="14"/>
      <c r="K4" s="13"/>
      <c r="L4" s="13"/>
      <c r="M4" s="15"/>
      <c r="N4" s="13"/>
      <c r="O4" s="13"/>
      <c r="Q4"/>
    </row>
    <row r="5" spans="1:17" ht="17.100000000000001" customHeight="1" x14ac:dyDescent="0.15">
      <c r="A5" s="370" t="s">
        <v>1</v>
      </c>
      <c r="B5" s="370"/>
      <c r="C5" s="370"/>
      <c r="D5" s="370" t="s">
        <v>2</v>
      </c>
      <c r="E5" s="370"/>
      <c r="F5" s="370"/>
      <c r="G5" s="370" t="s">
        <v>3</v>
      </c>
      <c r="H5" s="370"/>
      <c r="I5" s="370"/>
      <c r="J5" s="370" t="s">
        <v>4</v>
      </c>
      <c r="K5" s="370"/>
      <c r="L5" s="370"/>
      <c r="M5" s="370" t="s">
        <v>5</v>
      </c>
      <c r="N5" s="370"/>
      <c r="O5" s="370"/>
      <c r="P5" s="5"/>
      <c r="Q5" s="5"/>
    </row>
    <row r="6" spans="1:17" ht="14.1" customHeight="1" x14ac:dyDescent="0.15">
      <c r="A6" s="61" t="s">
        <v>14</v>
      </c>
      <c r="B6" s="62" t="s">
        <v>15</v>
      </c>
      <c r="C6" s="63" t="s">
        <v>7</v>
      </c>
      <c r="D6" s="65" t="s">
        <v>14</v>
      </c>
      <c r="E6" s="62" t="s">
        <v>15</v>
      </c>
      <c r="F6" s="66" t="s">
        <v>7</v>
      </c>
      <c r="G6" s="64" t="s">
        <v>14</v>
      </c>
      <c r="H6" s="62" t="s">
        <v>15</v>
      </c>
      <c r="I6" s="63" t="s">
        <v>7</v>
      </c>
      <c r="J6" s="65" t="s">
        <v>14</v>
      </c>
      <c r="K6" s="62" t="s">
        <v>15</v>
      </c>
      <c r="L6" s="66" t="s">
        <v>7</v>
      </c>
      <c r="M6" s="65" t="s">
        <v>14</v>
      </c>
      <c r="N6" s="62" t="s">
        <v>15</v>
      </c>
      <c r="O6" s="66" t="s">
        <v>7</v>
      </c>
      <c r="P6" s="4"/>
      <c r="Q6" s="2"/>
    </row>
    <row r="7" spans="1:17" s="3" customFormat="1" ht="17.100000000000001" customHeight="1" x14ac:dyDescent="0.15">
      <c r="A7" s="17" t="s">
        <v>521</v>
      </c>
      <c r="B7" s="22">
        <v>1300</v>
      </c>
      <c r="C7" s="22"/>
      <c r="D7" s="18" t="s">
        <v>595</v>
      </c>
      <c r="E7" s="22">
        <v>3850</v>
      </c>
      <c r="F7" s="19"/>
      <c r="G7" s="28" t="s">
        <v>393</v>
      </c>
      <c r="H7" s="22" t="s">
        <v>395</v>
      </c>
      <c r="I7" s="20"/>
      <c r="J7" s="18" t="s">
        <v>391</v>
      </c>
      <c r="K7" s="22" t="s">
        <v>394</v>
      </c>
      <c r="L7" s="32"/>
      <c r="M7" s="18" t="s">
        <v>393</v>
      </c>
      <c r="N7" s="22">
        <v>500</v>
      </c>
      <c r="O7" s="32"/>
      <c r="Q7"/>
    </row>
    <row r="8" spans="1:17" s="3" customFormat="1" ht="17.100000000000001" customHeight="1" x14ac:dyDescent="0.15">
      <c r="A8" s="17" t="s">
        <v>377</v>
      </c>
      <c r="B8" s="22">
        <v>200</v>
      </c>
      <c r="C8" s="22"/>
      <c r="D8" s="18" t="s">
        <v>596</v>
      </c>
      <c r="E8" s="22">
        <v>2350</v>
      </c>
      <c r="F8" s="19"/>
      <c r="G8" s="28" t="s">
        <v>384</v>
      </c>
      <c r="H8" s="22" t="s">
        <v>395</v>
      </c>
      <c r="I8" s="20"/>
      <c r="J8" s="18" t="s">
        <v>392</v>
      </c>
      <c r="K8" s="22" t="s">
        <v>394</v>
      </c>
      <c r="L8" s="32"/>
      <c r="M8" s="18" t="s">
        <v>385</v>
      </c>
      <c r="N8" s="22" t="s">
        <v>394</v>
      </c>
      <c r="O8" s="32"/>
      <c r="Q8"/>
    </row>
    <row r="9" spans="1:17" s="3" customFormat="1" ht="17.100000000000001" customHeight="1" x14ac:dyDescent="0.15">
      <c r="A9" s="17" t="s">
        <v>379</v>
      </c>
      <c r="B9" s="22">
        <v>300</v>
      </c>
      <c r="C9" s="22"/>
      <c r="D9" s="18" t="s">
        <v>598</v>
      </c>
      <c r="E9" s="22">
        <v>1700</v>
      </c>
      <c r="F9" s="19"/>
      <c r="G9" s="28" t="s">
        <v>385</v>
      </c>
      <c r="H9" s="22" t="s">
        <v>395</v>
      </c>
      <c r="I9" s="20"/>
      <c r="J9" s="18" t="s">
        <v>385</v>
      </c>
      <c r="K9" s="22" t="s">
        <v>395</v>
      </c>
      <c r="L9" s="32"/>
      <c r="M9" s="18"/>
      <c r="N9" s="22"/>
      <c r="O9" s="32"/>
      <c r="Q9"/>
    </row>
    <row r="10" spans="1:17" s="3" customFormat="1" ht="17.100000000000001" customHeight="1" x14ac:dyDescent="0.15">
      <c r="A10" s="17" t="s">
        <v>378</v>
      </c>
      <c r="B10" s="22">
        <v>750</v>
      </c>
      <c r="C10" s="22"/>
      <c r="D10" s="18" t="s">
        <v>597</v>
      </c>
      <c r="E10" s="22">
        <v>1350</v>
      </c>
      <c r="F10" s="19"/>
      <c r="G10" s="28" t="s">
        <v>386</v>
      </c>
      <c r="H10" s="22" t="s">
        <v>85</v>
      </c>
      <c r="I10" s="20"/>
      <c r="J10" s="18" t="s">
        <v>386</v>
      </c>
      <c r="K10" s="22" t="s">
        <v>394</v>
      </c>
      <c r="L10" s="32"/>
      <c r="M10" s="18"/>
      <c r="N10" s="22"/>
      <c r="O10" s="32"/>
      <c r="Q10"/>
    </row>
    <row r="11" spans="1:17" s="3" customFormat="1" ht="17.100000000000001" customHeight="1" x14ac:dyDescent="0.15">
      <c r="A11" s="17" t="s">
        <v>664</v>
      </c>
      <c r="B11" s="22">
        <v>800</v>
      </c>
      <c r="C11" s="21"/>
      <c r="D11" s="18" t="s">
        <v>380</v>
      </c>
      <c r="E11" s="22" t="s">
        <v>395</v>
      </c>
      <c r="F11" s="19"/>
      <c r="G11" s="28" t="s">
        <v>387</v>
      </c>
      <c r="H11" s="22" t="s">
        <v>395</v>
      </c>
      <c r="I11" s="20"/>
      <c r="J11" s="18" t="s">
        <v>387</v>
      </c>
      <c r="K11" s="22" t="s">
        <v>395</v>
      </c>
      <c r="L11" s="32"/>
      <c r="M11" s="18"/>
      <c r="N11" s="22"/>
      <c r="O11" s="32"/>
      <c r="Q11"/>
    </row>
    <row r="12" spans="1:17" s="3" customFormat="1" ht="17.100000000000001" customHeight="1" x14ac:dyDescent="0.15">
      <c r="A12" s="17" t="s">
        <v>665</v>
      </c>
      <c r="B12" s="22">
        <v>550</v>
      </c>
      <c r="C12" s="22"/>
      <c r="D12" s="18" t="s">
        <v>381</v>
      </c>
      <c r="E12" s="22" t="s">
        <v>395</v>
      </c>
      <c r="F12" s="19"/>
      <c r="G12" s="28" t="s">
        <v>388</v>
      </c>
      <c r="H12" s="22" t="s">
        <v>395</v>
      </c>
      <c r="I12" s="20"/>
      <c r="J12" s="18" t="s">
        <v>388</v>
      </c>
      <c r="K12" s="22" t="s">
        <v>395</v>
      </c>
      <c r="L12" s="32"/>
      <c r="M12" s="18"/>
      <c r="N12" s="22"/>
      <c r="O12" s="32"/>
      <c r="Q12"/>
    </row>
    <row r="13" spans="1:17" s="3" customFormat="1" ht="17.100000000000001" customHeight="1" x14ac:dyDescent="0.15">
      <c r="A13" s="17" t="s">
        <v>666</v>
      </c>
      <c r="B13" s="22">
        <v>700</v>
      </c>
      <c r="C13" s="22"/>
      <c r="D13" s="18" t="s">
        <v>382</v>
      </c>
      <c r="E13" s="22" t="s">
        <v>395</v>
      </c>
      <c r="F13" s="19"/>
      <c r="G13" s="28" t="s">
        <v>389</v>
      </c>
      <c r="H13" s="22" t="s">
        <v>395</v>
      </c>
      <c r="I13" s="20"/>
      <c r="J13" s="18" t="s">
        <v>389</v>
      </c>
      <c r="K13" s="22" t="s">
        <v>395</v>
      </c>
      <c r="L13" s="32"/>
      <c r="M13" s="18"/>
      <c r="N13" s="22"/>
      <c r="O13" s="32"/>
      <c r="Q13"/>
    </row>
    <row r="14" spans="1:17" s="3" customFormat="1" ht="17.100000000000001" customHeight="1" x14ac:dyDescent="0.15">
      <c r="A14" s="267" t="s">
        <v>667</v>
      </c>
      <c r="B14" s="22">
        <v>600</v>
      </c>
      <c r="C14" s="22"/>
      <c r="D14" s="18" t="s">
        <v>383</v>
      </c>
      <c r="E14" s="22" t="s">
        <v>395</v>
      </c>
      <c r="F14" s="19"/>
      <c r="G14" s="28" t="s">
        <v>390</v>
      </c>
      <c r="H14" s="22" t="s">
        <v>395</v>
      </c>
      <c r="I14" s="20"/>
      <c r="J14" s="18" t="s">
        <v>390</v>
      </c>
      <c r="K14" s="22" t="s">
        <v>395</v>
      </c>
      <c r="L14" s="32"/>
      <c r="M14" s="18"/>
      <c r="N14" s="22"/>
      <c r="O14" s="32"/>
      <c r="Q14"/>
    </row>
    <row r="15" spans="1:17" s="3" customFormat="1" ht="17.100000000000001" customHeight="1" x14ac:dyDescent="0.15">
      <c r="A15" s="38" t="s">
        <v>668</v>
      </c>
      <c r="B15" s="39" t="s">
        <v>669</v>
      </c>
      <c r="C15" s="157"/>
      <c r="D15" s="42"/>
      <c r="E15" s="39"/>
      <c r="F15" s="40"/>
      <c r="G15" s="38"/>
      <c r="H15" s="158"/>
      <c r="I15" s="159"/>
      <c r="J15" s="38"/>
      <c r="K15" s="39"/>
      <c r="L15" s="45"/>
      <c r="M15" s="42"/>
      <c r="N15" s="39"/>
      <c r="O15" s="45"/>
      <c r="Q15"/>
    </row>
    <row r="16" spans="1:17" s="3" customFormat="1" ht="17.100000000000001" customHeight="1" x14ac:dyDescent="0.15">
      <c r="A16" s="160"/>
      <c r="B16" s="303"/>
      <c r="C16" s="161"/>
      <c r="D16" s="115"/>
      <c r="E16" s="108"/>
      <c r="F16" s="114"/>
      <c r="G16" s="154"/>
      <c r="H16" s="109"/>
      <c r="I16" s="110"/>
      <c r="J16" s="154"/>
      <c r="K16" s="108"/>
      <c r="L16" s="117"/>
      <c r="M16" s="115"/>
      <c r="N16" s="108"/>
      <c r="O16" s="117"/>
      <c r="Q16"/>
    </row>
    <row r="17" spans="1:17" s="3" customFormat="1" ht="20.100000000000001" customHeight="1" x14ac:dyDescent="0.15">
      <c r="A17" s="165" t="s">
        <v>39</v>
      </c>
      <c r="B17" s="68">
        <f>SUM(B7:B16)</f>
        <v>5200</v>
      </c>
      <c r="C17" s="101">
        <f>SUM(C7:C16)</f>
        <v>0</v>
      </c>
      <c r="D17" s="166" t="s">
        <v>39</v>
      </c>
      <c r="E17" s="68">
        <f>SUM(E7:E16)</f>
        <v>9250</v>
      </c>
      <c r="F17" s="101">
        <f>SUM(F7:F16)</f>
        <v>0</v>
      </c>
      <c r="G17" s="166" t="s">
        <v>39</v>
      </c>
      <c r="H17" s="68">
        <f>SUM(H7:H16)</f>
        <v>0</v>
      </c>
      <c r="I17" s="101">
        <f>SUM(I7:I16)</f>
        <v>0</v>
      </c>
      <c r="J17" s="166" t="s">
        <v>39</v>
      </c>
      <c r="K17" s="68">
        <f>SUM(K7:K16)</f>
        <v>0</v>
      </c>
      <c r="L17" s="101">
        <f>SUM(L7:L16)</f>
        <v>0</v>
      </c>
      <c r="M17" s="166" t="s">
        <v>39</v>
      </c>
      <c r="N17" s="68">
        <f>SUM(N7:N16)</f>
        <v>500</v>
      </c>
      <c r="O17" s="69">
        <f>SUM(O7:O16)</f>
        <v>0</v>
      </c>
      <c r="Q17"/>
    </row>
    <row r="18" spans="1:17" s="3" customFormat="1" ht="20.100000000000001" customHeight="1" x14ac:dyDescent="0.15">
      <c r="A18" s="143"/>
      <c r="B18" s="13"/>
      <c r="C18" s="13"/>
      <c r="D18" s="15"/>
      <c r="E18" s="13"/>
      <c r="F18" s="13"/>
      <c r="G18" s="15"/>
      <c r="H18" s="13"/>
      <c r="I18" s="13"/>
      <c r="J18" s="15"/>
      <c r="K18" s="13"/>
      <c r="L18" s="13"/>
      <c r="M18" s="15"/>
      <c r="N18" s="13"/>
      <c r="O18" s="13"/>
      <c r="Q18"/>
    </row>
    <row r="19" spans="1:17" ht="20.100000000000001" customHeight="1" x14ac:dyDescent="0.15">
      <c r="A19" s="48" t="s">
        <v>396</v>
      </c>
      <c r="B19" s="49">
        <f>B41+E41+H41+K41+N41</f>
        <v>22500</v>
      </c>
      <c r="C19" s="9" t="s">
        <v>128</v>
      </c>
      <c r="D19" s="8">
        <f>C41+F41+I41+L41+O41</f>
        <v>0</v>
      </c>
      <c r="E19" s="7" t="s">
        <v>127</v>
      </c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7" ht="14.1" customHeight="1" x14ac:dyDescent="0.15">
      <c r="A20" s="61" t="s">
        <v>14</v>
      </c>
      <c r="B20" s="62" t="s">
        <v>15</v>
      </c>
      <c r="C20" s="66" t="s">
        <v>7</v>
      </c>
      <c r="D20" s="65" t="s">
        <v>14</v>
      </c>
      <c r="E20" s="62" t="s">
        <v>15</v>
      </c>
      <c r="F20" s="66" t="s">
        <v>7</v>
      </c>
      <c r="G20" s="65" t="s">
        <v>14</v>
      </c>
      <c r="H20" s="62" t="s">
        <v>15</v>
      </c>
      <c r="I20" s="66" t="s">
        <v>7</v>
      </c>
      <c r="J20" s="65" t="s">
        <v>14</v>
      </c>
      <c r="K20" s="62" t="s">
        <v>15</v>
      </c>
      <c r="L20" s="66" t="s">
        <v>7</v>
      </c>
      <c r="M20" s="65" t="s">
        <v>14</v>
      </c>
      <c r="N20" s="62" t="s">
        <v>15</v>
      </c>
      <c r="O20" s="66" t="s">
        <v>7</v>
      </c>
      <c r="P20" s="4"/>
      <c r="Q20" s="2"/>
    </row>
    <row r="21" spans="1:17" ht="17.100000000000001" customHeight="1" x14ac:dyDescent="0.15">
      <c r="A21" s="17" t="s">
        <v>397</v>
      </c>
      <c r="B21" s="22">
        <v>1200</v>
      </c>
      <c r="C21" s="22"/>
      <c r="D21" s="18" t="s">
        <v>599</v>
      </c>
      <c r="E21" s="22">
        <v>2700</v>
      </c>
      <c r="F21" s="19"/>
      <c r="G21" s="17" t="s">
        <v>415</v>
      </c>
      <c r="H21" s="22" t="s">
        <v>84</v>
      </c>
      <c r="I21" s="20"/>
      <c r="J21" s="18" t="s">
        <v>417</v>
      </c>
      <c r="K21" s="22" t="s">
        <v>85</v>
      </c>
      <c r="L21" s="32"/>
      <c r="M21" s="18" t="s">
        <v>415</v>
      </c>
      <c r="N21" s="22">
        <v>1400</v>
      </c>
      <c r="O21" s="32"/>
    </row>
    <row r="22" spans="1:17" ht="17.100000000000001" customHeight="1" x14ac:dyDescent="0.15">
      <c r="A22" s="17" t="s">
        <v>398</v>
      </c>
      <c r="B22" s="22">
        <v>600</v>
      </c>
      <c r="C22" s="22"/>
      <c r="D22" s="18" t="s">
        <v>600</v>
      </c>
      <c r="E22" s="22">
        <v>1750</v>
      </c>
      <c r="F22" s="19"/>
      <c r="G22" s="17" t="s">
        <v>406</v>
      </c>
      <c r="H22" s="22" t="s">
        <v>84</v>
      </c>
      <c r="I22" s="20"/>
      <c r="J22" s="18" t="s">
        <v>418</v>
      </c>
      <c r="K22" s="22" t="s">
        <v>85</v>
      </c>
      <c r="L22" s="32"/>
      <c r="M22" s="18" t="s">
        <v>399</v>
      </c>
      <c r="N22" s="22" t="s">
        <v>85</v>
      </c>
      <c r="O22" s="32"/>
    </row>
    <row r="23" spans="1:17" ht="17.100000000000001" customHeight="1" x14ac:dyDescent="0.15">
      <c r="A23" s="17" t="s">
        <v>603</v>
      </c>
      <c r="B23" s="22">
        <v>3150</v>
      </c>
      <c r="C23" s="22"/>
      <c r="D23" s="18" t="s">
        <v>601</v>
      </c>
      <c r="E23" s="22">
        <v>1700</v>
      </c>
      <c r="F23" s="19"/>
      <c r="G23" s="17" t="s">
        <v>407</v>
      </c>
      <c r="H23" s="22" t="s">
        <v>84</v>
      </c>
      <c r="I23" s="20"/>
      <c r="J23" s="18" t="s">
        <v>419</v>
      </c>
      <c r="K23" s="22" t="s">
        <v>85</v>
      </c>
      <c r="L23" s="32"/>
      <c r="M23" s="18"/>
      <c r="N23" s="22"/>
      <c r="O23" s="32"/>
    </row>
    <row r="24" spans="1:17" ht="17.100000000000001" customHeight="1" x14ac:dyDescent="0.15">
      <c r="A24" s="17" t="s">
        <v>604</v>
      </c>
      <c r="B24" s="22">
        <v>1550</v>
      </c>
      <c r="C24" s="22"/>
      <c r="D24" s="18" t="s">
        <v>405</v>
      </c>
      <c r="E24" s="22">
        <v>750</v>
      </c>
      <c r="F24" s="19"/>
      <c r="G24" s="17" t="s">
        <v>408</v>
      </c>
      <c r="H24" s="22" t="s">
        <v>84</v>
      </c>
      <c r="I24" s="20"/>
      <c r="J24" s="18" t="s">
        <v>400</v>
      </c>
      <c r="K24" s="22" t="s">
        <v>85</v>
      </c>
      <c r="L24" s="32"/>
      <c r="M24" s="18"/>
      <c r="N24" s="22"/>
      <c r="O24" s="32"/>
    </row>
    <row r="25" spans="1:17" ht="17.100000000000001" customHeight="1" x14ac:dyDescent="0.15">
      <c r="A25" s="17" t="s">
        <v>605</v>
      </c>
      <c r="B25" s="22">
        <v>1500</v>
      </c>
      <c r="C25" s="22"/>
      <c r="D25" s="18" t="s">
        <v>602</v>
      </c>
      <c r="E25" s="22">
        <v>2150</v>
      </c>
      <c r="F25" s="19"/>
      <c r="G25" s="17" t="s">
        <v>409</v>
      </c>
      <c r="H25" s="22" t="s">
        <v>84</v>
      </c>
      <c r="I25" s="20"/>
      <c r="J25" s="18" t="s">
        <v>399</v>
      </c>
      <c r="K25" s="22" t="s">
        <v>85</v>
      </c>
      <c r="L25" s="32"/>
      <c r="M25" s="18"/>
      <c r="N25" s="22"/>
      <c r="O25" s="32"/>
    </row>
    <row r="26" spans="1:17" ht="17.100000000000001" customHeight="1" x14ac:dyDescent="0.15">
      <c r="A26" s="17" t="s">
        <v>399</v>
      </c>
      <c r="B26" s="22" t="s">
        <v>85</v>
      </c>
      <c r="C26" s="21"/>
      <c r="D26" s="18" t="s">
        <v>406</v>
      </c>
      <c r="E26" s="22" t="s">
        <v>84</v>
      </c>
      <c r="F26" s="19"/>
      <c r="G26" s="17" t="s">
        <v>399</v>
      </c>
      <c r="H26" s="22" t="s">
        <v>513</v>
      </c>
      <c r="I26" s="20"/>
      <c r="J26" s="18" t="s">
        <v>406</v>
      </c>
      <c r="K26" s="22" t="s">
        <v>84</v>
      </c>
      <c r="L26" s="32"/>
      <c r="M26" s="18"/>
      <c r="N26" s="22"/>
      <c r="O26" s="32"/>
    </row>
    <row r="27" spans="1:17" ht="17.100000000000001" customHeight="1" x14ac:dyDescent="0.15">
      <c r="A27" s="17" t="s">
        <v>400</v>
      </c>
      <c r="B27" s="22">
        <v>250</v>
      </c>
      <c r="C27" s="22"/>
      <c r="D27" s="18" t="s">
        <v>407</v>
      </c>
      <c r="E27" s="22" t="s">
        <v>84</v>
      </c>
      <c r="F27" s="19"/>
      <c r="G27" s="17" t="s">
        <v>400</v>
      </c>
      <c r="H27" s="22" t="s">
        <v>85</v>
      </c>
      <c r="I27" s="20"/>
      <c r="J27" s="18" t="s">
        <v>407</v>
      </c>
      <c r="K27" s="22" t="s">
        <v>84</v>
      </c>
      <c r="L27" s="32"/>
      <c r="M27" s="18"/>
      <c r="N27" s="22"/>
      <c r="O27" s="32"/>
    </row>
    <row r="28" spans="1:17" ht="17.100000000000001" customHeight="1" x14ac:dyDescent="0.15">
      <c r="A28" s="17" t="s">
        <v>401</v>
      </c>
      <c r="B28" s="22">
        <v>950</v>
      </c>
      <c r="C28" s="22"/>
      <c r="D28" s="18" t="s">
        <v>408</v>
      </c>
      <c r="E28" s="22" t="s">
        <v>84</v>
      </c>
      <c r="F28" s="19"/>
      <c r="G28" s="17" t="s">
        <v>410</v>
      </c>
      <c r="H28" s="22" t="s">
        <v>84</v>
      </c>
      <c r="I28" s="20"/>
      <c r="J28" s="18" t="s">
        <v>408</v>
      </c>
      <c r="K28" s="22" t="s">
        <v>84</v>
      </c>
      <c r="L28" s="32"/>
      <c r="M28" s="18"/>
      <c r="N28" s="22"/>
      <c r="O28" s="32"/>
    </row>
    <row r="29" spans="1:17" ht="17.100000000000001" customHeight="1" x14ac:dyDescent="0.15">
      <c r="A29" s="17" t="s">
        <v>402</v>
      </c>
      <c r="B29" s="22">
        <v>300</v>
      </c>
      <c r="C29" s="22"/>
      <c r="D29" s="18" t="s">
        <v>409</v>
      </c>
      <c r="E29" s="22" t="s">
        <v>84</v>
      </c>
      <c r="F29" s="19"/>
      <c r="G29" s="17" t="s">
        <v>411</v>
      </c>
      <c r="H29" s="22" t="s">
        <v>84</v>
      </c>
      <c r="I29" s="20"/>
      <c r="J29" s="18" t="s">
        <v>409</v>
      </c>
      <c r="K29" s="22" t="s">
        <v>84</v>
      </c>
      <c r="L29" s="32"/>
      <c r="M29" s="18"/>
      <c r="N29" s="22"/>
      <c r="O29" s="32"/>
    </row>
    <row r="30" spans="1:17" ht="17.100000000000001" customHeight="1" x14ac:dyDescent="0.15">
      <c r="A30" s="17" t="s">
        <v>403</v>
      </c>
      <c r="B30" s="22">
        <v>300</v>
      </c>
      <c r="C30" s="22"/>
      <c r="D30" s="18" t="s">
        <v>410</v>
      </c>
      <c r="E30" s="22" t="s">
        <v>84</v>
      </c>
      <c r="F30" s="19"/>
      <c r="G30" s="17" t="s">
        <v>412</v>
      </c>
      <c r="H30" s="22" t="s">
        <v>84</v>
      </c>
      <c r="I30" s="20"/>
      <c r="J30" s="18" t="s">
        <v>410</v>
      </c>
      <c r="K30" s="22" t="s">
        <v>84</v>
      </c>
      <c r="L30" s="32"/>
      <c r="M30" s="18"/>
      <c r="N30" s="22"/>
      <c r="O30" s="32"/>
    </row>
    <row r="31" spans="1:17" ht="17.100000000000001" customHeight="1" x14ac:dyDescent="0.15">
      <c r="A31" s="17" t="s">
        <v>404</v>
      </c>
      <c r="B31" s="22">
        <v>1450</v>
      </c>
      <c r="C31" s="22"/>
      <c r="D31" s="18" t="s">
        <v>411</v>
      </c>
      <c r="E31" s="22" t="s">
        <v>84</v>
      </c>
      <c r="F31" s="19"/>
      <c r="G31" s="17" t="s">
        <v>413</v>
      </c>
      <c r="H31" s="22" t="s">
        <v>84</v>
      </c>
      <c r="I31" s="20"/>
      <c r="J31" s="18" t="s">
        <v>411</v>
      </c>
      <c r="K31" s="22" t="s">
        <v>84</v>
      </c>
      <c r="L31" s="32"/>
      <c r="M31" s="18"/>
      <c r="N31" s="22"/>
      <c r="O31" s="32"/>
    </row>
    <row r="32" spans="1:17" ht="17.100000000000001" customHeight="1" x14ac:dyDescent="0.15">
      <c r="A32" s="17" t="s">
        <v>606</v>
      </c>
      <c r="B32" s="22">
        <v>800</v>
      </c>
      <c r="C32" s="22"/>
      <c r="D32" s="18" t="s">
        <v>412</v>
      </c>
      <c r="E32" s="22" t="s">
        <v>84</v>
      </c>
      <c r="F32" s="19"/>
      <c r="G32" s="17" t="s">
        <v>416</v>
      </c>
      <c r="H32" s="22" t="s">
        <v>84</v>
      </c>
      <c r="I32" s="20"/>
      <c r="J32" s="18" t="s">
        <v>412</v>
      </c>
      <c r="K32" s="22" t="s">
        <v>84</v>
      </c>
      <c r="L32" s="32"/>
      <c r="M32" s="18"/>
      <c r="N32" s="22"/>
      <c r="O32" s="32"/>
    </row>
    <row r="33" spans="1:17" ht="17.100000000000001" customHeight="1" x14ac:dyDescent="0.15">
      <c r="A33" s="17"/>
      <c r="B33" s="22"/>
      <c r="C33" s="21"/>
      <c r="D33" s="18" t="s">
        <v>413</v>
      </c>
      <c r="E33" s="22" t="s">
        <v>84</v>
      </c>
      <c r="F33" s="19"/>
      <c r="G33" s="28"/>
      <c r="H33" s="22"/>
      <c r="I33" s="20"/>
      <c r="J33" s="18" t="s">
        <v>413</v>
      </c>
      <c r="K33" s="22" t="s">
        <v>84</v>
      </c>
      <c r="L33" s="32"/>
      <c r="M33" s="18"/>
      <c r="N33" s="22"/>
      <c r="O33" s="32"/>
    </row>
    <row r="34" spans="1:17" ht="17.100000000000001" customHeight="1" x14ac:dyDescent="0.15">
      <c r="A34" s="17"/>
      <c r="B34" s="22"/>
      <c r="C34" s="21"/>
      <c r="D34" s="18" t="s">
        <v>414</v>
      </c>
      <c r="E34" s="22" t="s">
        <v>84</v>
      </c>
      <c r="F34" s="19"/>
      <c r="G34" s="28"/>
      <c r="H34" s="22"/>
      <c r="I34" s="20"/>
      <c r="J34" s="18" t="s">
        <v>414</v>
      </c>
      <c r="K34" s="22" t="s">
        <v>84</v>
      </c>
      <c r="L34" s="32"/>
      <c r="M34" s="18"/>
      <c r="N34" s="22"/>
      <c r="O34" s="32"/>
    </row>
    <row r="35" spans="1:17" ht="17.100000000000001" customHeight="1" x14ac:dyDescent="0.15">
      <c r="A35" s="17"/>
      <c r="B35" s="22"/>
      <c r="C35" s="99"/>
      <c r="D35" s="96"/>
      <c r="E35" s="22"/>
      <c r="F35" s="19"/>
      <c r="G35" s="28"/>
      <c r="H35" s="22"/>
      <c r="I35" s="20"/>
      <c r="J35" s="18"/>
      <c r="K35" s="22"/>
      <c r="L35" s="32"/>
      <c r="M35" s="18"/>
      <c r="N35" s="22"/>
      <c r="O35" s="32"/>
    </row>
    <row r="36" spans="1:17" ht="17.100000000000001" customHeight="1" x14ac:dyDescent="0.15">
      <c r="A36" s="52"/>
      <c r="B36" s="53"/>
      <c r="C36" s="98"/>
      <c r="D36" s="95"/>
      <c r="E36" s="53"/>
      <c r="F36" s="98"/>
      <c r="G36" s="102"/>
      <c r="H36" s="53"/>
      <c r="I36" s="98"/>
      <c r="J36" s="102"/>
      <c r="K36" s="53"/>
      <c r="L36" s="107"/>
      <c r="M36" s="95"/>
      <c r="N36" s="53"/>
      <c r="O36" s="57"/>
    </row>
    <row r="37" spans="1:17" ht="17.100000000000001" customHeight="1" x14ac:dyDescent="0.15">
      <c r="A37" s="93"/>
      <c r="B37" s="22"/>
      <c r="C37" s="99"/>
      <c r="D37" s="96"/>
      <c r="E37" s="22"/>
      <c r="F37" s="99"/>
      <c r="G37" s="103"/>
      <c r="H37" s="22"/>
      <c r="I37" s="99"/>
      <c r="J37" s="103"/>
      <c r="K37" s="22"/>
      <c r="L37" s="94"/>
      <c r="M37" s="106"/>
      <c r="N37" s="22"/>
      <c r="O37" s="94"/>
    </row>
    <row r="38" spans="1:17" ht="17.100000000000001" customHeight="1" x14ac:dyDescent="0.15">
      <c r="A38" s="93"/>
      <c r="B38" s="22"/>
      <c r="C38" s="99"/>
      <c r="D38" s="96"/>
      <c r="E38" s="22"/>
      <c r="F38" s="99"/>
      <c r="G38" s="103"/>
      <c r="H38" s="22"/>
      <c r="I38" s="99"/>
      <c r="J38" s="103"/>
      <c r="K38" s="22"/>
      <c r="L38" s="94"/>
      <c r="M38" s="106"/>
      <c r="N38" s="22"/>
      <c r="O38" s="94"/>
    </row>
    <row r="39" spans="1:17" ht="17.100000000000001" customHeight="1" x14ac:dyDescent="0.15">
      <c r="A39" s="93"/>
      <c r="B39" s="22"/>
      <c r="C39" s="99"/>
      <c r="D39" s="96"/>
      <c r="E39" s="22"/>
      <c r="F39" s="99"/>
      <c r="G39" s="103"/>
      <c r="H39" s="22"/>
      <c r="I39" s="99"/>
      <c r="J39" s="103"/>
      <c r="K39" s="22"/>
      <c r="L39" s="94"/>
      <c r="M39" s="106"/>
      <c r="N39" s="22"/>
      <c r="O39" s="94"/>
    </row>
    <row r="40" spans="1:17" ht="17.100000000000001" customHeight="1" x14ac:dyDescent="0.15">
      <c r="A40" s="93"/>
      <c r="B40" s="22"/>
      <c r="C40" s="99"/>
      <c r="D40" s="96"/>
      <c r="E40" s="22"/>
      <c r="F40" s="99"/>
      <c r="G40" s="103"/>
      <c r="H40" s="22"/>
      <c r="I40" s="99"/>
      <c r="J40" s="103"/>
      <c r="K40" s="22"/>
      <c r="L40" s="94"/>
      <c r="M40" s="106"/>
      <c r="N40" s="22"/>
      <c r="O40" s="94"/>
    </row>
    <row r="41" spans="1:17" s="3" customFormat="1" ht="20.100000000000001" customHeight="1" x14ac:dyDescent="0.15">
      <c r="A41" s="165" t="s">
        <v>39</v>
      </c>
      <c r="B41" s="68">
        <f>SUM(B21:B37)</f>
        <v>12050</v>
      </c>
      <c r="C41" s="101">
        <f>SUM(C21:C32)</f>
        <v>0</v>
      </c>
      <c r="D41" s="166" t="s">
        <v>39</v>
      </c>
      <c r="E41" s="68">
        <f>SUM(E21:E25)</f>
        <v>9050</v>
      </c>
      <c r="F41" s="101">
        <f>SUM(F21:F25)</f>
        <v>0</v>
      </c>
      <c r="G41" s="166" t="s">
        <v>39</v>
      </c>
      <c r="H41" s="68">
        <f>SUM(H36:H40)</f>
        <v>0</v>
      </c>
      <c r="I41" s="101"/>
      <c r="J41" s="166" t="s">
        <v>39</v>
      </c>
      <c r="K41" s="68"/>
      <c r="L41" s="101"/>
      <c r="M41" s="166" t="s">
        <v>39</v>
      </c>
      <c r="N41" s="68">
        <f>SUM(N21)</f>
        <v>1400</v>
      </c>
      <c r="O41" s="69">
        <f>SUM(O21)</f>
        <v>0</v>
      </c>
      <c r="Q41"/>
    </row>
    <row r="42" spans="1:17" s="3" customFormat="1" x14ac:dyDescent="0.15">
      <c r="A42" s="336" t="s">
        <v>535</v>
      </c>
      <c r="B42" s="337"/>
      <c r="C42" s="337"/>
      <c r="D42" s="337"/>
      <c r="E42" s="337"/>
      <c r="Q42"/>
    </row>
    <row r="43" spans="1:17" s="3" customFormat="1" x14ac:dyDescent="0.15">
      <c r="A43" s="1"/>
      <c r="E43" s="6"/>
      <c r="Q43"/>
    </row>
  </sheetData>
  <mergeCells count="16">
    <mergeCell ref="M5:O5"/>
    <mergeCell ref="A42:E42"/>
    <mergeCell ref="B1:D1"/>
    <mergeCell ref="E1:E2"/>
    <mergeCell ref="F1:G2"/>
    <mergeCell ref="H1:J1"/>
    <mergeCell ref="A5:C5"/>
    <mergeCell ref="D5:F5"/>
    <mergeCell ref="G5:I5"/>
    <mergeCell ref="J5:L5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79" orientation="landscape" r:id="rId1"/>
  <headerFooter>
    <oddFooter>&amp;C&amp;8 10&amp;R&amp;8㈱岐阜折込センター　平成31年2月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showZeros="0" topLeftCell="A7" zoomScale="75" zoomScaleNormal="75" workbookViewId="0">
      <selection activeCell="O40" sqref="O40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8" t="s">
        <v>8</v>
      </c>
      <c r="B1" s="349">
        <f>表紙!C1</f>
        <v>0</v>
      </c>
      <c r="C1" s="349"/>
      <c r="D1" s="333"/>
      <c r="E1" s="362" t="s">
        <v>10</v>
      </c>
      <c r="F1" s="354">
        <f>表紙!F1</f>
        <v>0</v>
      </c>
      <c r="G1" s="355"/>
      <c r="H1" s="364" t="s">
        <v>11</v>
      </c>
      <c r="I1" s="365"/>
      <c r="J1" s="365"/>
      <c r="K1" s="10" t="s">
        <v>12</v>
      </c>
      <c r="L1" s="367" t="s">
        <v>13</v>
      </c>
      <c r="M1" s="366"/>
      <c r="N1" s="368" t="s">
        <v>61</v>
      </c>
      <c r="O1" s="369"/>
    </row>
    <row r="2" spans="1:17" ht="20.100000000000001" customHeight="1" x14ac:dyDescent="0.15">
      <c r="A2" s="92" t="s">
        <v>9</v>
      </c>
      <c r="B2" s="350">
        <f>表紙!C2</f>
        <v>0</v>
      </c>
      <c r="C2" s="350"/>
      <c r="D2" s="351"/>
      <c r="E2" s="363"/>
      <c r="F2" s="356"/>
      <c r="G2" s="357"/>
      <c r="H2" s="338" t="str">
        <f>表紙!J2</f>
        <v>年　　　月　　　日（　　　）</v>
      </c>
      <c r="I2" s="339"/>
      <c r="J2" s="340"/>
      <c r="K2" s="268">
        <f>表紙!K2</f>
        <v>0</v>
      </c>
      <c r="L2" s="308">
        <f>D4+D19+D30</f>
        <v>0</v>
      </c>
      <c r="M2" s="309"/>
      <c r="N2" s="345"/>
      <c r="O2" s="346"/>
    </row>
    <row r="3" spans="1:17" ht="20.100000000000001" customHeight="1" x14ac:dyDescent="0.15">
      <c r="A3" s="136"/>
      <c r="B3" s="137"/>
      <c r="C3" s="137"/>
      <c r="D3" s="137"/>
      <c r="E3" s="138"/>
      <c r="F3" s="139"/>
      <c r="G3" s="139"/>
      <c r="H3" s="140"/>
      <c r="I3" s="140"/>
      <c r="J3" s="140"/>
      <c r="K3" s="141"/>
      <c r="L3" s="142"/>
      <c r="M3" s="142"/>
      <c r="N3" s="2"/>
      <c r="O3" s="2"/>
    </row>
    <row r="4" spans="1:17" ht="20.100000000000001" customHeight="1" x14ac:dyDescent="0.15">
      <c r="A4" s="48" t="s">
        <v>420</v>
      </c>
      <c r="B4" s="49">
        <f>B18+E18+K18+N18+H18</f>
        <v>25550</v>
      </c>
      <c r="C4" s="9" t="s">
        <v>128</v>
      </c>
      <c r="D4" s="8">
        <f>C18+F18+I18+L18+O18</f>
        <v>0</v>
      </c>
      <c r="E4" s="7" t="s">
        <v>127</v>
      </c>
      <c r="F4" s="7"/>
      <c r="G4" s="7"/>
      <c r="H4" s="7"/>
      <c r="I4" s="7"/>
      <c r="J4" s="7"/>
      <c r="K4" s="7"/>
      <c r="L4" s="7"/>
      <c r="M4" s="7"/>
      <c r="N4" s="7"/>
      <c r="O4" s="7"/>
    </row>
    <row r="5" spans="1:17" ht="17.100000000000001" customHeight="1" x14ac:dyDescent="0.15">
      <c r="A5" s="370" t="s">
        <v>1</v>
      </c>
      <c r="B5" s="370"/>
      <c r="C5" s="370"/>
      <c r="D5" s="370" t="s">
        <v>2</v>
      </c>
      <c r="E5" s="370"/>
      <c r="F5" s="370"/>
      <c r="G5" s="370" t="s">
        <v>3</v>
      </c>
      <c r="H5" s="370"/>
      <c r="I5" s="370"/>
      <c r="J5" s="370" t="s">
        <v>4</v>
      </c>
      <c r="K5" s="370"/>
      <c r="L5" s="370"/>
      <c r="M5" s="370" t="s">
        <v>5</v>
      </c>
      <c r="N5" s="370"/>
      <c r="O5" s="370"/>
      <c r="P5" s="5"/>
      <c r="Q5" s="5"/>
    </row>
    <row r="6" spans="1:17" ht="14.1" customHeight="1" x14ac:dyDescent="0.15">
      <c r="A6" s="61" t="s">
        <v>14</v>
      </c>
      <c r="B6" s="62" t="s">
        <v>15</v>
      </c>
      <c r="C6" s="66" t="s">
        <v>7</v>
      </c>
      <c r="D6" s="65" t="s">
        <v>14</v>
      </c>
      <c r="E6" s="62" t="s">
        <v>15</v>
      </c>
      <c r="F6" s="66" t="s">
        <v>7</v>
      </c>
      <c r="G6" s="65" t="s">
        <v>14</v>
      </c>
      <c r="H6" s="62" t="s">
        <v>15</v>
      </c>
      <c r="I6" s="66" t="s">
        <v>7</v>
      </c>
      <c r="J6" s="65" t="s">
        <v>14</v>
      </c>
      <c r="K6" s="62" t="s">
        <v>15</v>
      </c>
      <c r="L6" s="66" t="s">
        <v>7</v>
      </c>
      <c r="M6" s="65" t="s">
        <v>14</v>
      </c>
      <c r="N6" s="62" t="s">
        <v>15</v>
      </c>
      <c r="O6" s="66" t="s">
        <v>7</v>
      </c>
      <c r="P6" s="4"/>
      <c r="Q6" s="2"/>
    </row>
    <row r="7" spans="1:17" ht="17.100000000000001" customHeight="1" x14ac:dyDescent="0.15">
      <c r="A7" s="17" t="s">
        <v>421</v>
      </c>
      <c r="B7" s="22">
        <v>1950</v>
      </c>
      <c r="C7" s="22"/>
      <c r="D7" s="18" t="s">
        <v>705</v>
      </c>
      <c r="E7" s="22">
        <v>10950</v>
      </c>
      <c r="F7" s="19"/>
      <c r="G7" s="28" t="s">
        <v>434</v>
      </c>
      <c r="H7" s="22">
        <v>750</v>
      </c>
      <c r="I7" s="20"/>
      <c r="J7" s="18" t="s">
        <v>421</v>
      </c>
      <c r="K7" s="22" t="s">
        <v>704</v>
      </c>
      <c r="L7" s="32"/>
      <c r="M7" s="18" t="s">
        <v>421</v>
      </c>
      <c r="N7" s="22">
        <v>1050</v>
      </c>
      <c r="O7" s="94"/>
    </row>
    <row r="8" spans="1:17" ht="17.100000000000001" customHeight="1" x14ac:dyDescent="0.15">
      <c r="A8" s="17" t="s">
        <v>611</v>
      </c>
      <c r="B8" s="22">
        <v>1750</v>
      </c>
      <c r="C8" s="22"/>
      <c r="D8" s="18" t="s">
        <v>706</v>
      </c>
      <c r="E8" s="22">
        <v>1750</v>
      </c>
      <c r="F8" s="19"/>
      <c r="G8" s="28" t="s">
        <v>435</v>
      </c>
      <c r="H8" s="22">
        <v>700</v>
      </c>
      <c r="I8" s="20"/>
      <c r="J8" s="17" t="s">
        <v>426</v>
      </c>
      <c r="K8" s="22" t="s">
        <v>436</v>
      </c>
      <c r="L8" s="32"/>
      <c r="M8" s="18" t="s">
        <v>428</v>
      </c>
      <c r="N8" s="22" t="s">
        <v>84</v>
      </c>
      <c r="O8" s="32"/>
    </row>
    <row r="9" spans="1:17" ht="17.100000000000001" customHeight="1" x14ac:dyDescent="0.15">
      <c r="A9" s="17" t="s">
        <v>422</v>
      </c>
      <c r="B9" s="22">
        <v>550</v>
      </c>
      <c r="C9" s="22"/>
      <c r="D9" s="18" t="s">
        <v>707</v>
      </c>
      <c r="E9" s="22">
        <v>1700</v>
      </c>
      <c r="F9" s="19"/>
      <c r="G9" s="17" t="s">
        <v>426</v>
      </c>
      <c r="H9" s="22" t="s">
        <v>84</v>
      </c>
      <c r="I9" s="20"/>
      <c r="J9" s="17" t="s">
        <v>427</v>
      </c>
      <c r="K9" s="22" t="s">
        <v>436</v>
      </c>
      <c r="L9" s="32"/>
      <c r="M9" s="18"/>
      <c r="N9" s="22"/>
      <c r="O9" s="32"/>
    </row>
    <row r="10" spans="1:17" ht="17.100000000000001" customHeight="1" x14ac:dyDescent="0.15">
      <c r="A10" s="50" t="s">
        <v>612</v>
      </c>
      <c r="B10" s="22">
        <v>450</v>
      </c>
      <c r="C10" s="22"/>
      <c r="D10" s="17" t="s">
        <v>426</v>
      </c>
      <c r="E10" s="22" t="s">
        <v>84</v>
      </c>
      <c r="F10" s="19"/>
      <c r="G10" s="17" t="s">
        <v>427</v>
      </c>
      <c r="H10" s="22" t="s">
        <v>84</v>
      </c>
      <c r="I10" s="20"/>
      <c r="J10" s="17" t="s">
        <v>428</v>
      </c>
      <c r="K10" s="22" t="s">
        <v>436</v>
      </c>
      <c r="L10" s="32"/>
      <c r="M10" s="18"/>
      <c r="N10" s="22"/>
      <c r="O10" s="32"/>
    </row>
    <row r="11" spans="1:17" ht="17.100000000000001" customHeight="1" x14ac:dyDescent="0.15">
      <c r="A11" s="134" t="s">
        <v>517</v>
      </c>
      <c r="B11" s="22">
        <v>550</v>
      </c>
      <c r="C11" s="22"/>
      <c r="D11" s="17" t="s">
        <v>427</v>
      </c>
      <c r="E11" s="22" t="s">
        <v>84</v>
      </c>
      <c r="F11" s="19"/>
      <c r="G11" s="17" t="s">
        <v>428</v>
      </c>
      <c r="H11" s="22" t="s">
        <v>84</v>
      </c>
      <c r="I11" s="20"/>
      <c r="J11" s="50" t="s">
        <v>429</v>
      </c>
      <c r="K11" s="22" t="s">
        <v>436</v>
      </c>
      <c r="L11" s="32"/>
      <c r="M11" s="18"/>
      <c r="N11" s="22"/>
      <c r="O11" s="32"/>
    </row>
    <row r="12" spans="1:17" ht="17.100000000000001" customHeight="1" x14ac:dyDescent="0.15">
      <c r="A12" s="17" t="s">
        <v>423</v>
      </c>
      <c r="B12" s="22">
        <v>650</v>
      </c>
      <c r="C12" s="22"/>
      <c r="D12" s="17" t="s">
        <v>428</v>
      </c>
      <c r="E12" s="22" t="s">
        <v>84</v>
      </c>
      <c r="F12" s="19"/>
      <c r="G12" s="50" t="s">
        <v>429</v>
      </c>
      <c r="H12" s="22" t="s">
        <v>84</v>
      </c>
      <c r="I12" s="20"/>
      <c r="J12" s="17" t="s">
        <v>430</v>
      </c>
      <c r="K12" s="22" t="s">
        <v>436</v>
      </c>
      <c r="L12" s="32"/>
      <c r="M12" s="18"/>
      <c r="N12" s="22"/>
      <c r="O12" s="32"/>
    </row>
    <row r="13" spans="1:17" ht="17.100000000000001" customHeight="1" x14ac:dyDescent="0.15">
      <c r="A13" s="17" t="s">
        <v>424</v>
      </c>
      <c r="B13" s="22">
        <v>900</v>
      </c>
      <c r="C13" s="22"/>
      <c r="D13" s="50" t="s">
        <v>429</v>
      </c>
      <c r="E13" s="22" t="s">
        <v>84</v>
      </c>
      <c r="F13" s="19"/>
      <c r="G13" s="17" t="s">
        <v>430</v>
      </c>
      <c r="H13" s="22" t="s">
        <v>84</v>
      </c>
      <c r="I13" s="20"/>
      <c r="J13" s="17" t="s">
        <v>431</v>
      </c>
      <c r="K13" s="22" t="s">
        <v>436</v>
      </c>
      <c r="L13" s="32"/>
      <c r="M13" s="18"/>
      <c r="N13" s="22"/>
      <c r="O13" s="32"/>
    </row>
    <row r="14" spans="1:17" ht="17.100000000000001" customHeight="1" x14ac:dyDescent="0.15">
      <c r="A14" s="162" t="s">
        <v>425</v>
      </c>
      <c r="B14" s="22">
        <v>650</v>
      </c>
      <c r="C14" s="22"/>
      <c r="D14" s="17" t="s">
        <v>430</v>
      </c>
      <c r="E14" s="22" t="s">
        <v>84</v>
      </c>
      <c r="F14" s="19"/>
      <c r="G14" s="17" t="s">
        <v>431</v>
      </c>
      <c r="H14" s="22" t="s">
        <v>84</v>
      </c>
      <c r="I14" s="20"/>
      <c r="J14" s="50" t="s">
        <v>432</v>
      </c>
      <c r="K14" s="22" t="s">
        <v>436</v>
      </c>
      <c r="L14" s="32"/>
      <c r="M14" s="18"/>
      <c r="N14" s="22"/>
      <c r="O14" s="32"/>
    </row>
    <row r="15" spans="1:17" ht="17.100000000000001" customHeight="1" x14ac:dyDescent="0.15">
      <c r="A15" s="38" t="s">
        <v>613</v>
      </c>
      <c r="B15" s="39">
        <v>1200</v>
      </c>
      <c r="C15" s="39"/>
      <c r="D15" s="17" t="s">
        <v>431</v>
      </c>
      <c r="E15" s="22" t="s">
        <v>84</v>
      </c>
      <c r="F15" s="40"/>
      <c r="G15" s="50" t="s">
        <v>432</v>
      </c>
      <c r="H15" s="22" t="s">
        <v>84</v>
      </c>
      <c r="I15" s="44"/>
      <c r="J15" s="38" t="s">
        <v>433</v>
      </c>
      <c r="K15" s="22" t="s">
        <v>436</v>
      </c>
      <c r="L15" s="45"/>
      <c r="M15" s="42"/>
      <c r="N15" s="39"/>
      <c r="O15" s="45"/>
    </row>
    <row r="16" spans="1:17" ht="17.100000000000001" customHeight="1" x14ac:dyDescent="0.15">
      <c r="A16" s="17"/>
      <c r="B16" s="22"/>
      <c r="C16" s="21"/>
      <c r="D16" s="50" t="s">
        <v>432</v>
      </c>
      <c r="E16" s="22" t="s">
        <v>84</v>
      </c>
      <c r="F16" s="19"/>
      <c r="G16" s="38" t="s">
        <v>433</v>
      </c>
      <c r="H16" s="22" t="s">
        <v>84</v>
      </c>
      <c r="I16" s="20"/>
      <c r="J16" s="18"/>
      <c r="K16" s="22"/>
      <c r="L16" s="32"/>
      <c r="M16" s="18"/>
      <c r="N16" s="22"/>
      <c r="O16" s="32"/>
    </row>
    <row r="17" spans="1:17" ht="17.100000000000001" customHeight="1" x14ac:dyDescent="0.15">
      <c r="A17" s="111"/>
      <c r="B17" s="108"/>
      <c r="C17" s="112"/>
      <c r="D17" s="38" t="s">
        <v>433</v>
      </c>
      <c r="E17" s="108" t="s">
        <v>84</v>
      </c>
      <c r="F17" s="114"/>
      <c r="G17" s="115"/>
      <c r="H17" s="108"/>
      <c r="I17" s="116"/>
      <c r="J17" s="113"/>
      <c r="K17" s="108"/>
      <c r="L17" s="117"/>
      <c r="M17" s="113"/>
      <c r="N17" s="108"/>
      <c r="O17" s="117"/>
    </row>
    <row r="18" spans="1:17" s="3" customFormat="1" ht="20.100000000000001" customHeight="1" x14ac:dyDescent="0.15">
      <c r="A18" s="165" t="s">
        <v>39</v>
      </c>
      <c r="B18" s="68">
        <f>SUM(B7:B17)</f>
        <v>8650</v>
      </c>
      <c r="C18" s="69">
        <f>SUM(C7:C17)</f>
        <v>0</v>
      </c>
      <c r="D18" s="120" t="s">
        <v>39</v>
      </c>
      <c r="E18" s="68">
        <f>SUM(E7:E17)</f>
        <v>14400</v>
      </c>
      <c r="F18" s="69">
        <f>SUM(F7:F17)</f>
        <v>0</v>
      </c>
      <c r="G18" s="120" t="s">
        <v>39</v>
      </c>
      <c r="H18" s="68">
        <f>SUM(H7:H17)</f>
        <v>1450</v>
      </c>
      <c r="I18" s="69">
        <f>SUM(I7:I17)</f>
        <v>0</v>
      </c>
      <c r="J18" s="120" t="s">
        <v>39</v>
      </c>
      <c r="K18" s="68">
        <f>SUM(K7:K17)</f>
        <v>0</v>
      </c>
      <c r="L18" s="69">
        <f>SUM(L7:L17)</f>
        <v>0</v>
      </c>
      <c r="M18" s="120" t="s">
        <v>39</v>
      </c>
      <c r="N18" s="68">
        <f>SUM(N7:N17)</f>
        <v>1050</v>
      </c>
      <c r="O18" s="69">
        <f>SUM(O7:O17)</f>
        <v>0</v>
      </c>
      <c r="Q18"/>
    </row>
    <row r="19" spans="1:17" s="3" customFormat="1" ht="20.100000000000001" customHeight="1" x14ac:dyDescent="0.15">
      <c r="A19" s="48" t="s">
        <v>437</v>
      </c>
      <c r="B19" s="49">
        <f>B29+E29+H29+K29+N29</f>
        <v>10550</v>
      </c>
      <c r="C19" s="9" t="s">
        <v>128</v>
      </c>
      <c r="D19" s="8">
        <f>C29+F29+I29+L29+O29</f>
        <v>0</v>
      </c>
      <c r="E19" s="7" t="s">
        <v>127</v>
      </c>
      <c r="F19" s="11"/>
      <c r="G19" s="12"/>
      <c r="H19" s="13"/>
      <c r="I19" s="13"/>
      <c r="J19" s="14"/>
      <c r="K19" s="13"/>
      <c r="L19" s="13"/>
      <c r="M19" s="15"/>
      <c r="N19" s="13"/>
      <c r="O19" s="13"/>
      <c r="Q19"/>
    </row>
    <row r="20" spans="1:17" ht="14.1" customHeight="1" x14ac:dyDescent="0.15">
      <c r="A20" s="61" t="s">
        <v>14</v>
      </c>
      <c r="B20" s="62" t="s">
        <v>15</v>
      </c>
      <c r="C20" s="97" t="s">
        <v>7</v>
      </c>
      <c r="D20" s="64" t="s">
        <v>14</v>
      </c>
      <c r="E20" s="62" t="s">
        <v>15</v>
      </c>
      <c r="F20" s="97" t="s">
        <v>7</v>
      </c>
      <c r="G20" s="64" t="s">
        <v>14</v>
      </c>
      <c r="H20" s="62" t="s">
        <v>15</v>
      </c>
      <c r="I20" s="97" t="s">
        <v>7</v>
      </c>
      <c r="J20" s="64" t="s">
        <v>14</v>
      </c>
      <c r="K20" s="62" t="s">
        <v>15</v>
      </c>
      <c r="L20" s="97" t="s">
        <v>7</v>
      </c>
      <c r="M20" s="64" t="s">
        <v>14</v>
      </c>
      <c r="N20" s="62" t="s">
        <v>15</v>
      </c>
      <c r="O20" s="66" t="s">
        <v>7</v>
      </c>
    </row>
    <row r="21" spans="1:17" ht="17.100000000000001" customHeight="1" x14ac:dyDescent="0.15">
      <c r="A21" s="52" t="s">
        <v>438</v>
      </c>
      <c r="B21" s="53">
        <v>650</v>
      </c>
      <c r="C21" s="94"/>
      <c r="D21" s="95" t="s">
        <v>442</v>
      </c>
      <c r="E21" s="53">
        <v>1050</v>
      </c>
      <c r="F21" s="98"/>
      <c r="G21" s="102" t="s">
        <v>449</v>
      </c>
      <c r="H21" s="53" t="s">
        <v>84</v>
      </c>
      <c r="I21" s="98"/>
      <c r="J21" s="102" t="s">
        <v>449</v>
      </c>
      <c r="K21" s="53" t="s">
        <v>84</v>
      </c>
      <c r="L21" s="107"/>
      <c r="M21" s="106" t="s">
        <v>445</v>
      </c>
      <c r="N21" s="22">
        <v>500</v>
      </c>
      <c r="O21" s="57"/>
    </row>
    <row r="22" spans="1:17" ht="17.100000000000001" customHeight="1" x14ac:dyDescent="0.15">
      <c r="A22" s="93" t="s">
        <v>439</v>
      </c>
      <c r="B22" s="22">
        <v>400</v>
      </c>
      <c r="C22" s="22"/>
      <c r="D22" s="93" t="s">
        <v>443</v>
      </c>
      <c r="E22" s="22" t="s">
        <v>84</v>
      </c>
      <c r="F22" s="99"/>
      <c r="G22" s="93" t="s">
        <v>443</v>
      </c>
      <c r="H22" s="22" t="s">
        <v>84</v>
      </c>
      <c r="I22" s="99"/>
      <c r="J22" s="93" t="s">
        <v>443</v>
      </c>
      <c r="K22" s="22" t="s">
        <v>84</v>
      </c>
      <c r="L22" s="94"/>
      <c r="M22" s="106" t="s">
        <v>450</v>
      </c>
      <c r="N22" s="22">
        <v>150</v>
      </c>
      <c r="O22" s="94"/>
    </row>
    <row r="23" spans="1:17" ht="17.100000000000001" customHeight="1" x14ac:dyDescent="0.15">
      <c r="A23" s="93" t="s">
        <v>607</v>
      </c>
      <c r="B23" s="22">
        <v>550</v>
      </c>
      <c r="C23" s="22"/>
      <c r="D23" s="93" t="s">
        <v>444</v>
      </c>
      <c r="E23" s="22" t="s">
        <v>84</v>
      </c>
      <c r="F23" s="99"/>
      <c r="G23" s="93" t="s">
        <v>444</v>
      </c>
      <c r="H23" s="22" t="s">
        <v>84</v>
      </c>
      <c r="I23" s="99"/>
      <c r="J23" s="93" t="s">
        <v>444</v>
      </c>
      <c r="K23" s="22" t="s">
        <v>84</v>
      </c>
      <c r="L23" s="94"/>
      <c r="M23" s="95" t="s">
        <v>449</v>
      </c>
      <c r="N23" s="53" t="s">
        <v>85</v>
      </c>
      <c r="O23" s="94"/>
    </row>
    <row r="24" spans="1:17" ht="17.100000000000001" customHeight="1" x14ac:dyDescent="0.15">
      <c r="A24" s="93" t="s">
        <v>608</v>
      </c>
      <c r="B24" s="22">
        <v>2050</v>
      </c>
      <c r="C24" s="22"/>
      <c r="D24" s="93" t="s">
        <v>445</v>
      </c>
      <c r="E24" s="22" t="s">
        <v>84</v>
      </c>
      <c r="F24" s="99"/>
      <c r="G24" s="93" t="s">
        <v>445</v>
      </c>
      <c r="H24" s="22" t="s">
        <v>84</v>
      </c>
      <c r="I24" s="99"/>
      <c r="J24" s="93" t="s">
        <v>445</v>
      </c>
      <c r="K24" s="22" t="s">
        <v>84</v>
      </c>
      <c r="L24" s="94"/>
      <c r="M24" s="106" t="s">
        <v>443</v>
      </c>
      <c r="N24" s="22" t="s">
        <v>84</v>
      </c>
      <c r="O24" s="94"/>
    </row>
    <row r="25" spans="1:17" ht="17.100000000000001" customHeight="1" x14ac:dyDescent="0.15">
      <c r="A25" s="93" t="s">
        <v>609</v>
      </c>
      <c r="B25" s="22">
        <v>900</v>
      </c>
      <c r="C25" s="22"/>
      <c r="D25" s="93" t="s">
        <v>448</v>
      </c>
      <c r="E25" s="22" t="s">
        <v>84</v>
      </c>
      <c r="F25" s="99"/>
      <c r="G25" s="93" t="s">
        <v>448</v>
      </c>
      <c r="H25" s="22" t="s">
        <v>84</v>
      </c>
      <c r="I25" s="99"/>
      <c r="J25" s="93" t="s">
        <v>448</v>
      </c>
      <c r="K25" s="22" t="s">
        <v>84</v>
      </c>
      <c r="L25" s="94"/>
      <c r="M25" s="106" t="s">
        <v>446</v>
      </c>
      <c r="N25" s="22" t="s">
        <v>84</v>
      </c>
      <c r="O25" s="94"/>
    </row>
    <row r="26" spans="1:17" ht="17.100000000000001" customHeight="1" x14ac:dyDescent="0.15">
      <c r="A26" s="93" t="s">
        <v>610</v>
      </c>
      <c r="B26" s="22">
        <v>2200</v>
      </c>
      <c r="C26" s="22"/>
      <c r="D26" s="93" t="s">
        <v>451</v>
      </c>
      <c r="E26" s="22" t="s">
        <v>84</v>
      </c>
      <c r="F26" s="99"/>
      <c r="G26" s="93" t="s">
        <v>451</v>
      </c>
      <c r="H26" s="22" t="s">
        <v>84</v>
      </c>
      <c r="I26" s="99"/>
      <c r="J26" s="93" t="s">
        <v>451</v>
      </c>
      <c r="K26" s="22" t="s">
        <v>84</v>
      </c>
      <c r="L26" s="94"/>
      <c r="M26" s="106"/>
      <c r="N26" s="22"/>
      <c r="O26" s="94"/>
    </row>
    <row r="27" spans="1:17" ht="17.100000000000001" customHeight="1" x14ac:dyDescent="0.15">
      <c r="A27" s="93" t="s">
        <v>440</v>
      </c>
      <c r="B27" s="22">
        <v>1050</v>
      </c>
      <c r="C27" s="22"/>
      <c r="D27" s="93" t="s">
        <v>446</v>
      </c>
      <c r="E27" s="22" t="s">
        <v>84</v>
      </c>
      <c r="F27" s="99"/>
      <c r="G27" s="93" t="s">
        <v>446</v>
      </c>
      <c r="H27" s="22" t="s">
        <v>84</v>
      </c>
      <c r="I27" s="99"/>
      <c r="J27" s="93" t="s">
        <v>446</v>
      </c>
      <c r="K27" s="22" t="s">
        <v>84</v>
      </c>
      <c r="L27" s="94"/>
      <c r="M27" s="106"/>
      <c r="N27" s="22"/>
      <c r="O27" s="94"/>
    </row>
    <row r="28" spans="1:17" ht="17.100000000000001" customHeight="1" x14ac:dyDescent="0.15">
      <c r="A28" s="93" t="s">
        <v>441</v>
      </c>
      <c r="B28" s="22">
        <v>1050</v>
      </c>
      <c r="C28" s="22"/>
      <c r="D28" s="93" t="s">
        <v>447</v>
      </c>
      <c r="E28" s="22" t="s">
        <v>84</v>
      </c>
      <c r="F28" s="99"/>
      <c r="G28" s="93" t="s">
        <v>447</v>
      </c>
      <c r="H28" s="22" t="s">
        <v>84</v>
      </c>
      <c r="I28" s="99"/>
      <c r="J28" s="93" t="s">
        <v>447</v>
      </c>
      <c r="K28" s="22" t="s">
        <v>84</v>
      </c>
      <c r="L28" s="94"/>
      <c r="M28" s="106"/>
      <c r="N28" s="22"/>
      <c r="O28" s="94"/>
    </row>
    <row r="29" spans="1:17" s="3" customFormat="1" ht="20.100000000000001" customHeight="1" x14ac:dyDescent="0.15">
      <c r="A29" s="165" t="s">
        <v>39</v>
      </c>
      <c r="B29" s="68">
        <f>SUM(B21:B28)</f>
        <v>8850</v>
      </c>
      <c r="C29" s="101">
        <f>SUM(C21:C28)</f>
        <v>0</v>
      </c>
      <c r="D29" s="166" t="s">
        <v>39</v>
      </c>
      <c r="E29" s="68">
        <f>SUM(E21:E28)</f>
        <v>1050</v>
      </c>
      <c r="F29" s="101">
        <f>SUM(F21:F28)</f>
        <v>0</v>
      </c>
      <c r="G29" s="166" t="s">
        <v>39</v>
      </c>
      <c r="H29" s="68">
        <f>SUM(H21:H28)</f>
        <v>0</v>
      </c>
      <c r="I29" s="101">
        <f>SUM(I21:I28)</f>
        <v>0</v>
      </c>
      <c r="J29" s="166" t="s">
        <v>39</v>
      </c>
      <c r="K29" s="68">
        <f>SUM(K21:K28)</f>
        <v>0</v>
      </c>
      <c r="L29" s="101">
        <f>SUM(L21:L28)</f>
        <v>0</v>
      </c>
      <c r="M29" s="166" t="s">
        <v>39</v>
      </c>
      <c r="N29" s="68">
        <f>SUM(N21:N28)</f>
        <v>650</v>
      </c>
      <c r="O29" s="69">
        <f>SUM(O21:O28)</f>
        <v>0</v>
      </c>
      <c r="Q29"/>
    </row>
    <row r="30" spans="1:17" s="3" customFormat="1" ht="20.100000000000001" customHeight="1" x14ac:dyDescent="0.15">
      <c r="A30" s="48" t="s">
        <v>452</v>
      </c>
      <c r="B30" s="49">
        <f>B40+E40+H40+K40+N40</f>
        <v>8000</v>
      </c>
      <c r="C30" s="9" t="s">
        <v>128</v>
      </c>
      <c r="D30" s="8">
        <f>C40+F40+I40+L40+O40</f>
        <v>0</v>
      </c>
      <c r="E30" s="7" t="s">
        <v>127</v>
      </c>
      <c r="F30" s="11"/>
      <c r="G30" s="12"/>
      <c r="H30" s="13"/>
      <c r="I30" s="13"/>
      <c r="J30" s="14"/>
      <c r="K30" s="13"/>
      <c r="L30" s="13"/>
      <c r="M30" s="15"/>
      <c r="N30" s="13"/>
      <c r="O30" s="13"/>
      <c r="Q30"/>
    </row>
    <row r="31" spans="1:17" ht="14.1" customHeight="1" x14ac:dyDescent="0.15">
      <c r="A31" s="61" t="s">
        <v>14</v>
      </c>
      <c r="B31" s="62" t="s">
        <v>15</v>
      </c>
      <c r="C31" s="63" t="s">
        <v>7</v>
      </c>
      <c r="D31" s="65" t="s">
        <v>14</v>
      </c>
      <c r="E31" s="62" t="s">
        <v>15</v>
      </c>
      <c r="F31" s="66" t="s">
        <v>7</v>
      </c>
      <c r="G31" s="64" t="s">
        <v>14</v>
      </c>
      <c r="H31" s="62" t="s">
        <v>15</v>
      </c>
      <c r="I31" s="63" t="s">
        <v>7</v>
      </c>
      <c r="J31" s="65" t="s">
        <v>14</v>
      </c>
      <c r="K31" s="62" t="s">
        <v>15</v>
      </c>
      <c r="L31" s="66" t="s">
        <v>7</v>
      </c>
      <c r="M31" s="65" t="s">
        <v>14</v>
      </c>
      <c r="N31" s="62" t="s">
        <v>15</v>
      </c>
      <c r="O31" s="66" t="s">
        <v>7</v>
      </c>
      <c r="P31" s="4"/>
      <c r="Q31" s="2"/>
    </row>
    <row r="32" spans="1:17" s="3" customFormat="1" ht="17.100000000000001" customHeight="1" x14ac:dyDescent="0.15">
      <c r="A32" s="17" t="s">
        <v>630</v>
      </c>
      <c r="B32" s="22">
        <v>1350</v>
      </c>
      <c r="C32" s="22"/>
      <c r="D32" s="17" t="s">
        <v>614</v>
      </c>
      <c r="E32" s="22">
        <v>1950</v>
      </c>
      <c r="F32" s="19"/>
      <c r="G32" s="28" t="s">
        <v>453</v>
      </c>
      <c r="H32" s="22" t="s">
        <v>84</v>
      </c>
      <c r="I32" s="20"/>
      <c r="J32" s="118" t="s">
        <v>453</v>
      </c>
      <c r="K32" s="22" t="s">
        <v>627</v>
      </c>
      <c r="L32" s="32"/>
      <c r="M32" s="18" t="s">
        <v>459</v>
      </c>
      <c r="N32" s="22">
        <v>150</v>
      </c>
      <c r="O32" s="32"/>
      <c r="Q32"/>
    </row>
    <row r="33" spans="1:17" s="3" customFormat="1" ht="17.100000000000001" customHeight="1" x14ac:dyDescent="0.15">
      <c r="A33" s="17" t="s">
        <v>615</v>
      </c>
      <c r="B33" s="22">
        <v>3650</v>
      </c>
      <c r="C33" s="22"/>
      <c r="D33" s="17" t="s">
        <v>459</v>
      </c>
      <c r="E33" s="22" t="s">
        <v>84</v>
      </c>
      <c r="F33" s="19"/>
      <c r="G33" s="28" t="s">
        <v>465</v>
      </c>
      <c r="H33" s="22" t="s">
        <v>84</v>
      </c>
      <c r="I33" s="20"/>
      <c r="J33" s="118" t="s">
        <v>465</v>
      </c>
      <c r="K33" s="22" t="s">
        <v>84</v>
      </c>
      <c r="L33" s="32"/>
      <c r="M33" s="18" t="s">
        <v>460</v>
      </c>
      <c r="N33" s="22">
        <v>100</v>
      </c>
      <c r="O33" s="32"/>
      <c r="Q33"/>
    </row>
    <row r="34" spans="1:17" s="3" customFormat="1" ht="17.100000000000001" customHeight="1" x14ac:dyDescent="0.15">
      <c r="A34" s="17" t="s">
        <v>454</v>
      </c>
      <c r="B34" s="22">
        <v>350</v>
      </c>
      <c r="C34" s="22"/>
      <c r="D34" s="17" t="s">
        <v>460</v>
      </c>
      <c r="E34" s="22" t="s">
        <v>84</v>
      </c>
      <c r="F34" s="19"/>
      <c r="G34" s="28" t="s">
        <v>460</v>
      </c>
      <c r="H34" s="22" t="s">
        <v>84</v>
      </c>
      <c r="I34" s="20"/>
      <c r="J34" s="118" t="s">
        <v>460</v>
      </c>
      <c r="K34" s="22" t="s">
        <v>84</v>
      </c>
      <c r="L34" s="32"/>
      <c r="M34" s="18" t="s">
        <v>453</v>
      </c>
      <c r="N34" s="22" t="s">
        <v>85</v>
      </c>
      <c r="O34" s="32"/>
      <c r="Q34"/>
    </row>
    <row r="35" spans="1:17" s="3" customFormat="1" ht="17.100000000000001" customHeight="1" x14ac:dyDescent="0.15">
      <c r="A35" s="17" t="s">
        <v>455</v>
      </c>
      <c r="B35" s="22">
        <v>150</v>
      </c>
      <c r="C35" s="22"/>
      <c r="D35" s="17" t="s">
        <v>461</v>
      </c>
      <c r="E35" s="22" t="s">
        <v>84</v>
      </c>
      <c r="F35" s="19"/>
      <c r="G35" s="28" t="s">
        <v>466</v>
      </c>
      <c r="H35" s="22" t="s">
        <v>84</v>
      </c>
      <c r="I35" s="20"/>
      <c r="J35" s="118" t="s">
        <v>466</v>
      </c>
      <c r="K35" s="22" t="s">
        <v>84</v>
      </c>
      <c r="L35" s="32"/>
      <c r="M35" s="18"/>
      <c r="N35" s="22"/>
      <c r="O35" s="32"/>
      <c r="Q35"/>
    </row>
    <row r="36" spans="1:17" s="3" customFormat="1" ht="17.100000000000001" customHeight="1" x14ac:dyDescent="0.15">
      <c r="A36" s="17" t="s">
        <v>456</v>
      </c>
      <c r="B36" s="22">
        <v>100</v>
      </c>
      <c r="C36" s="22"/>
      <c r="D36" s="17" t="s">
        <v>462</v>
      </c>
      <c r="E36" s="22" t="s">
        <v>84</v>
      </c>
      <c r="F36" s="19"/>
      <c r="G36" s="28" t="s">
        <v>464</v>
      </c>
      <c r="H36" s="22" t="s">
        <v>84</v>
      </c>
      <c r="I36" s="20"/>
      <c r="J36" s="118" t="s">
        <v>464</v>
      </c>
      <c r="K36" s="22" t="s">
        <v>84</v>
      </c>
      <c r="L36" s="32"/>
      <c r="M36" s="18"/>
      <c r="N36" s="22"/>
      <c r="O36" s="32"/>
      <c r="Q36"/>
    </row>
    <row r="37" spans="1:17" s="3" customFormat="1" ht="17.100000000000001" customHeight="1" x14ac:dyDescent="0.15">
      <c r="A37" s="17" t="s">
        <v>457</v>
      </c>
      <c r="B37" s="22">
        <v>100</v>
      </c>
      <c r="C37" s="22"/>
      <c r="D37" s="17" t="s">
        <v>463</v>
      </c>
      <c r="E37" s="22" t="s">
        <v>84</v>
      </c>
      <c r="F37" s="19"/>
      <c r="G37" s="28"/>
      <c r="H37" s="22"/>
      <c r="I37" s="20"/>
      <c r="J37" s="18"/>
      <c r="K37" s="22"/>
      <c r="L37" s="32"/>
      <c r="M37" s="18"/>
      <c r="N37" s="22"/>
      <c r="O37" s="32"/>
      <c r="Q37"/>
    </row>
    <row r="38" spans="1:17" s="3" customFormat="1" ht="17.100000000000001" customHeight="1" x14ac:dyDescent="0.15">
      <c r="A38" s="17" t="s">
        <v>458</v>
      </c>
      <c r="B38" s="22">
        <v>100</v>
      </c>
      <c r="C38" s="22"/>
      <c r="D38" s="17" t="s">
        <v>464</v>
      </c>
      <c r="E38" s="22" t="s">
        <v>84</v>
      </c>
      <c r="F38" s="19"/>
      <c r="G38" s="28"/>
      <c r="H38" s="22"/>
      <c r="I38" s="20"/>
      <c r="J38" s="18"/>
      <c r="K38" s="22"/>
      <c r="L38" s="32"/>
      <c r="M38" s="18"/>
      <c r="N38" s="22"/>
      <c r="O38" s="32"/>
      <c r="Q38"/>
    </row>
    <row r="39" spans="1:17" s="3" customFormat="1" ht="17.100000000000001" customHeight="1" x14ac:dyDescent="0.15">
      <c r="A39" s="17"/>
      <c r="B39" s="22"/>
      <c r="C39" s="21"/>
      <c r="D39" s="18"/>
      <c r="E39" s="22"/>
      <c r="F39" s="19"/>
      <c r="G39" s="28"/>
      <c r="H39" s="22"/>
      <c r="I39" s="20"/>
      <c r="J39" s="18"/>
      <c r="K39" s="22"/>
      <c r="L39" s="32"/>
      <c r="M39" s="18"/>
      <c r="N39" s="22"/>
      <c r="O39" s="32"/>
      <c r="Q39"/>
    </row>
    <row r="40" spans="1:17" s="3" customFormat="1" ht="20.100000000000001" customHeight="1" x14ac:dyDescent="0.15">
      <c r="A40" s="67" t="s">
        <v>39</v>
      </c>
      <c r="B40" s="68">
        <f>SUM(B32:B39)</f>
        <v>5800</v>
      </c>
      <c r="C40" s="101">
        <f>SUM(C32:C39)</f>
        <v>0</v>
      </c>
      <c r="D40" s="166" t="s">
        <v>39</v>
      </c>
      <c r="E40" s="68">
        <f>SUM(E32:E39)</f>
        <v>1950</v>
      </c>
      <c r="F40" s="101">
        <f>SUM(F32:F39)</f>
        <v>0</v>
      </c>
      <c r="G40" s="166" t="s">
        <v>39</v>
      </c>
      <c r="H40" s="68">
        <f>SUM(H32:H39)</f>
        <v>0</v>
      </c>
      <c r="I40" s="101">
        <f>SUM(I32:I39)</f>
        <v>0</v>
      </c>
      <c r="J40" s="166" t="s">
        <v>39</v>
      </c>
      <c r="K40" s="68">
        <f>SUM(K32:K39)</f>
        <v>0</v>
      </c>
      <c r="L40" s="101">
        <f>SUM(L32:L39)</f>
        <v>0</v>
      </c>
      <c r="M40" s="166" t="s">
        <v>39</v>
      </c>
      <c r="N40" s="68">
        <f>SUM(N32:N39)</f>
        <v>250</v>
      </c>
      <c r="O40" s="69">
        <f>SUM(O32:O39)</f>
        <v>0</v>
      </c>
      <c r="Q40"/>
    </row>
    <row r="41" spans="1:17" s="3" customFormat="1" x14ac:dyDescent="0.15">
      <c r="A41" s="336" t="s">
        <v>535</v>
      </c>
      <c r="B41" s="337"/>
      <c r="C41" s="337"/>
      <c r="D41" s="337"/>
      <c r="E41" s="337"/>
      <c r="F41" s="372" t="s">
        <v>299</v>
      </c>
      <c r="G41" s="372"/>
      <c r="H41" s="372"/>
      <c r="Q41"/>
    </row>
    <row r="42" spans="1:17" s="3" customFormat="1" x14ac:dyDescent="0.15">
      <c r="A42" s="1"/>
      <c r="E42" s="6"/>
      <c r="Q42"/>
    </row>
  </sheetData>
  <mergeCells count="17">
    <mergeCell ref="L1:M1"/>
    <mergeCell ref="L2:M2"/>
    <mergeCell ref="N1:O1"/>
    <mergeCell ref="B2:D2"/>
    <mergeCell ref="H2:J2"/>
    <mergeCell ref="B1:D1"/>
    <mergeCell ref="E1:E2"/>
    <mergeCell ref="F1:G2"/>
    <mergeCell ref="H1:J1"/>
    <mergeCell ref="N2:O2"/>
    <mergeCell ref="F41:H41"/>
    <mergeCell ref="M5:O5"/>
    <mergeCell ref="A41:E41"/>
    <mergeCell ref="A5:C5"/>
    <mergeCell ref="D5:F5"/>
    <mergeCell ref="G5:I5"/>
    <mergeCell ref="J5:L5"/>
  </mergeCells>
  <phoneticPr fontId="1"/>
  <pageMargins left="0.70866141732283472" right="0.31496062992125984" top="0.55118110236220474" bottom="0.35433070866141736" header="0.31496062992125984" footer="0.31496062992125984"/>
  <pageSetup paperSize="9" scale="80" orientation="landscape" r:id="rId1"/>
  <headerFooter>
    <oddFooter>&amp;C&amp;8 11&amp;R&amp;8㈱岐阜折込センター　平成31年2月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showZeros="0" topLeftCell="A4" zoomScale="75" zoomScaleNormal="75" workbookViewId="0">
      <selection activeCell="K8" sqref="K8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6" t="s">
        <v>8</v>
      </c>
      <c r="B1" s="349">
        <f>表紙!C1</f>
        <v>0</v>
      </c>
      <c r="C1" s="349"/>
      <c r="D1" s="333"/>
      <c r="E1" s="352" t="s">
        <v>10</v>
      </c>
      <c r="F1" s="354">
        <f>表紙!F1</f>
        <v>0</v>
      </c>
      <c r="G1" s="355"/>
      <c r="H1" s="341" t="s">
        <v>11</v>
      </c>
      <c r="I1" s="358"/>
      <c r="J1" s="342"/>
      <c r="K1" s="119" t="s">
        <v>12</v>
      </c>
      <c r="L1" s="341" t="s">
        <v>13</v>
      </c>
      <c r="M1" s="342"/>
      <c r="N1" s="343" t="s">
        <v>61</v>
      </c>
      <c r="O1" s="344"/>
    </row>
    <row r="2" spans="1:17" ht="20.100000000000001" customHeight="1" x14ac:dyDescent="0.15">
      <c r="A2" s="217" t="s">
        <v>9</v>
      </c>
      <c r="B2" s="350">
        <f>表紙!C2</f>
        <v>0</v>
      </c>
      <c r="C2" s="350"/>
      <c r="D2" s="351"/>
      <c r="E2" s="353"/>
      <c r="F2" s="356"/>
      <c r="G2" s="357"/>
      <c r="H2" s="338" t="str">
        <f>表紙!J2</f>
        <v>年　　　月　　　日（　　　）</v>
      </c>
      <c r="I2" s="339"/>
      <c r="J2" s="340"/>
      <c r="K2" s="268">
        <f>表紙!K2</f>
        <v>0</v>
      </c>
      <c r="L2" s="308">
        <f>D3</f>
        <v>0</v>
      </c>
      <c r="M2" s="309"/>
      <c r="N2" s="345"/>
      <c r="O2" s="346"/>
    </row>
    <row r="3" spans="1:17" ht="20.100000000000001" customHeight="1" x14ac:dyDescent="0.15">
      <c r="A3" s="48" t="s">
        <v>502</v>
      </c>
      <c r="B3" s="220">
        <f>B41+E41+H41+K41+N41</f>
        <v>148400</v>
      </c>
      <c r="C3" s="221" t="s">
        <v>128</v>
      </c>
      <c r="D3" s="8">
        <f>C41+F41+I41+L41+O41</f>
        <v>0</v>
      </c>
      <c r="E3" s="48" t="s">
        <v>127</v>
      </c>
      <c r="F3" s="7"/>
      <c r="G3" s="7"/>
      <c r="H3" s="7"/>
      <c r="I3" s="7"/>
      <c r="J3" s="7"/>
      <c r="K3" s="7"/>
      <c r="L3" s="359"/>
      <c r="M3" s="360"/>
      <c r="N3" s="7"/>
      <c r="O3" s="7"/>
    </row>
    <row r="4" spans="1:17" ht="17.100000000000001" customHeight="1" x14ac:dyDescent="0.15">
      <c r="A4" s="347" t="s">
        <v>1</v>
      </c>
      <c r="B4" s="347"/>
      <c r="C4" s="348"/>
      <c r="D4" s="347" t="s">
        <v>2</v>
      </c>
      <c r="E4" s="347"/>
      <c r="F4" s="347"/>
      <c r="G4" s="347" t="s">
        <v>3</v>
      </c>
      <c r="H4" s="347"/>
      <c r="I4" s="347"/>
      <c r="J4" s="347" t="s">
        <v>4</v>
      </c>
      <c r="K4" s="347"/>
      <c r="L4" s="347"/>
      <c r="M4" s="347" t="s">
        <v>5</v>
      </c>
      <c r="N4" s="347"/>
      <c r="O4" s="347"/>
      <c r="P4" s="5"/>
      <c r="Q4" s="5"/>
    </row>
    <row r="5" spans="1:17" ht="14.1" customHeight="1" x14ac:dyDescent="0.15">
      <c r="A5" s="120" t="s">
        <v>14</v>
      </c>
      <c r="B5" s="121" t="s">
        <v>15</v>
      </c>
      <c r="C5" s="122" t="s">
        <v>7</v>
      </c>
      <c r="D5" s="120" t="s">
        <v>14</v>
      </c>
      <c r="E5" s="121" t="s">
        <v>15</v>
      </c>
      <c r="F5" s="123" t="s">
        <v>7</v>
      </c>
      <c r="G5" s="120" t="s">
        <v>14</v>
      </c>
      <c r="H5" s="121" t="s">
        <v>15</v>
      </c>
      <c r="I5" s="123" t="s">
        <v>7</v>
      </c>
      <c r="J5" s="120" t="s">
        <v>14</v>
      </c>
      <c r="K5" s="121" t="s">
        <v>15</v>
      </c>
      <c r="L5" s="123" t="s">
        <v>7</v>
      </c>
      <c r="M5" s="120" t="s">
        <v>14</v>
      </c>
      <c r="N5" s="121" t="s">
        <v>15</v>
      </c>
      <c r="O5" s="277" t="s">
        <v>7</v>
      </c>
      <c r="P5" s="4"/>
      <c r="Q5" s="2"/>
    </row>
    <row r="6" spans="1:17" ht="17.100000000000001" customHeight="1" x14ac:dyDescent="0.15">
      <c r="A6" s="228" t="s">
        <v>711</v>
      </c>
      <c r="B6" s="229">
        <v>4500</v>
      </c>
      <c r="C6" s="229"/>
      <c r="D6" s="228" t="s">
        <v>541</v>
      </c>
      <c r="E6" s="229">
        <v>2550</v>
      </c>
      <c r="F6" s="230"/>
      <c r="G6" s="228" t="s">
        <v>734</v>
      </c>
      <c r="H6" s="229">
        <v>850</v>
      </c>
      <c r="I6" s="229"/>
      <c r="J6" s="231" t="s">
        <v>22</v>
      </c>
      <c r="K6" s="232">
        <v>350</v>
      </c>
      <c r="L6" s="229"/>
      <c r="M6" s="228" t="s">
        <v>54</v>
      </c>
      <c r="N6" s="229">
        <v>650</v>
      </c>
      <c r="O6" s="278"/>
    </row>
    <row r="7" spans="1:17" ht="17.100000000000001" customHeight="1" x14ac:dyDescent="0.15">
      <c r="A7" s="231" t="s">
        <v>712</v>
      </c>
      <c r="B7" s="232">
        <v>2450</v>
      </c>
      <c r="C7" s="232"/>
      <c r="D7" s="231" t="s">
        <v>626</v>
      </c>
      <c r="E7" s="232">
        <v>1650</v>
      </c>
      <c r="F7" s="233"/>
      <c r="G7" s="235" t="s">
        <v>735</v>
      </c>
      <c r="H7" s="232">
        <v>500</v>
      </c>
      <c r="I7" s="232"/>
      <c r="J7" s="231" t="s">
        <v>46</v>
      </c>
      <c r="K7" s="232" t="s">
        <v>87</v>
      </c>
      <c r="L7" s="232"/>
      <c r="M7" s="235" t="s">
        <v>17</v>
      </c>
      <c r="N7" s="232">
        <v>850</v>
      </c>
      <c r="O7" s="279"/>
    </row>
    <row r="8" spans="1:17" ht="17.100000000000001" customHeight="1" x14ac:dyDescent="0.15">
      <c r="A8" s="235" t="s">
        <v>40</v>
      </c>
      <c r="B8" s="232">
        <v>2600</v>
      </c>
      <c r="C8" s="232"/>
      <c r="D8" s="231" t="s">
        <v>86</v>
      </c>
      <c r="E8" s="232">
        <v>1000</v>
      </c>
      <c r="F8" s="233"/>
      <c r="G8" s="235" t="s">
        <v>16</v>
      </c>
      <c r="H8" s="232" t="s">
        <v>627</v>
      </c>
      <c r="I8" s="232"/>
      <c r="J8" s="231" t="s">
        <v>47</v>
      </c>
      <c r="K8" s="232" t="s">
        <v>85</v>
      </c>
      <c r="L8" s="232"/>
      <c r="M8" s="235" t="s">
        <v>57</v>
      </c>
      <c r="N8" s="232">
        <v>450</v>
      </c>
      <c r="O8" s="279"/>
    </row>
    <row r="9" spans="1:17" ht="17.100000000000001" customHeight="1" x14ac:dyDescent="0.15">
      <c r="A9" s="235" t="s">
        <v>640</v>
      </c>
      <c r="B9" s="232">
        <v>3400</v>
      </c>
      <c r="C9" s="232"/>
      <c r="D9" s="231" t="s">
        <v>62</v>
      </c>
      <c r="E9" s="232">
        <v>3650</v>
      </c>
      <c r="F9" s="233"/>
      <c r="G9" s="235" t="s">
        <v>648</v>
      </c>
      <c r="H9" s="232" t="s">
        <v>84</v>
      </c>
      <c r="I9" s="232"/>
      <c r="J9" s="231" t="s">
        <v>48</v>
      </c>
      <c r="K9" s="232" t="s">
        <v>85</v>
      </c>
      <c r="L9" s="233"/>
      <c r="M9" s="235" t="s">
        <v>22</v>
      </c>
      <c r="N9" s="232">
        <v>950</v>
      </c>
      <c r="O9" s="279"/>
    </row>
    <row r="10" spans="1:17" ht="17.100000000000001" customHeight="1" x14ac:dyDescent="0.15">
      <c r="A10" s="235" t="s">
        <v>621</v>
      </c>
      <c r="B10" s="232">
        <v>1250</v>
      </c>
      <c r="C10" s="232"/>
      <c r="D10" s="231" t="s">
        <v>537</v>
      </c>
      <c r="E10" s="232">
        <v>1850</v>
      </c>
      <c r="F10" s="233"/>
      <c r="G10" s="235" t="s">
        <v>18</v>
      </c>
      <c r="H10" s="232" t="s">
        <v>623</v>
      </c>
      <c r="I10" s="232"/>
      <c r="J10" s="231" t="s">
        <v>49</v>
      </c>
      <c r="K10" s="232" t="s">
        <v>85</v>
      </c>
      <c r="L10" s="233"/>
      <c r="M10" s="235" t="s">
        <v>58</v>
      </c>
      <c r="N10" s="232">
        <v>350</v>
      </c>
      <c r="O10" s="279"/>
    </row>
    <row r="11" spans="1:17" ht="17.100000000000001" customHeight="1" x14ac:dyDescent="0.15">
      <c r="A11" s="235" t="s">
        <v>641</v>
      </c>
      <c r="B11" s="232">
        <v>1850</v>
      </c>
      <c r="C11" s="232"/>
      <c r="D11" s="231" t="s">
        <v>63</v>
      </c>
      <c r="E11" s="232">
        <v>1150</v>
      </c>
      <c r="F11" s="233"/>
      <c r="G11" s="235" t="s">
        <v>649</v>
      </c>
      <c r="H11" s="232" t="s">
        <v>623</v>
      </c>
      <c r="I11" s="232"/>
      <c r="J11" s="231" t="s">
        <v>20</v>
      </c>
      <c r="K11" s="232" t="s">
        <v>85</v>
      </c>
      <c r="L11" s="233"/>
      <c r="M11" s="235" t="s">
        <v>55</v>
      </c>
      <c r="N11" s="232">
        <v>750</v>
      </c>
      <c r="O11" s="279"/>
    </row>
    <row r="12" spans="1:17" ht="17.100000000000001" customHeight="1" x14ac:dyDescent="0.15">
      <c r="A12" s="235" t="s">
        <v>20</v>
      </c>
      <c r="B12" s="232">
        <v>2350</v>
      </c>
      <c r="C12" s="232"/>
      <c r="D12" s="231" t="s">
        <v>64</v>
      </c>
      <c r="E12" s="232">
        <v>900</v>
      </c>
      <c r="F12" s="233"/>
      <c r="G12" s="235" t="s">
        <v>19</v>
      </c>
      <c r="H12" s="232" t="s">
        <v>627</v>
      </c>
      <c r="I12" s="232"/>
      <c r="J12" s="231" t="s">
        <v>50</v>
      </c>
      <c r="K12" s="232" t="s">
        <v>85</v>
      </c>
      <c r="L12" s="233"/>
      <c r="M12" s="235" t="s">
        <v>59</v>
      </c>
      <c r="N12" s="232">
        <v>400</v>
      </c>
      <c r="O12" s="279"/>
    </row>
    <row r="13" spans="1:17" ht="17.100000000000001" customHeight="1" x14ac:dyDescent="0.15">
      <c r="A13" s="235" t="s">
        <v>686</v>
      </c>
      <c r="B13" s="232">
        <v>1750</v>
      </c>
      <c r="C13" s="232"/>
      <c r="D13" s="231" t="s">
        <v>65</v>
      </c>
      <c r="E13" s="232">
        <v>1750</v>
      </c>
      <c r="F13" s="233"/>
      <c r="G13" s="235" t="s">
        <v>650</v>
      </c>
      <c r="H13" s="232" t="s">
        <v>681</v>
      </c>
      <c r="I13" s="233"/>
      <c r="J13" s="231" t="s">
        <v>51</v>
      </c>
      <c r="K13" s="232" t="s">
        <v>85</v>
      </c>
      <c r="L13" s="233"/>
      <c r="M13" s="235" t="s">
        <v>60</v>
      </c>
      <c r="N13" s="232">
        <v>600</v>
      </c>
      <c r="O13" s="279"/>
    </row>
    <row r="14" spans="1:17" ht="17.100000000000001" customHeight="1" x14ac:dyDescent="0.15">
      <c r="A14" s="235" t="s">
        <v>737</v>
      </c>
      <c r="B14" s="232">
        <v>5250</v>
      </c>
      <c r="C14" s="232"/>
      <c r="D14" s="231" t="s">
        <v>66</v>
      </c>
      <c r="E14" s="232">
        <v>1800</v>
      </c>
      <c r="F14" s="233"/>
      <c r="G14" s="235" t="s">
        <v>680</v>
      </c>
      <c r="H14" s="232" t="s">
        <v>682</v>
      </c>
      <c r="I14" s="233"/>
      <c r="J14" s="231" t="s">
        <v>52</v>
      </c>
      <c r="K14" s="232" t="s">
        <v>85</v>
      </c>
      <c r="L14" s="233"/>
      <c r="M14" s="235" t="s">
        <v>24</v>
      </c>
      <c r="N14" s="232">
        <v>700</v>
      </c>
      <c r="O14" s="279"/>
    </row>
    <row r="15" spans="1:17" ht="17.100000000000001" customHeight="1" x14ac:dyDescent="0.15">
      <c r="A15" s="235" t="s">
        <v>738</v>
      </c>
      <c r="B15" s="232">
        <v>2350</v>
      </c>
      <c r="C15" s="232"/>
      <c r="D15" s="231" t="s">
        <v>67</v>
      </c>
      <c r="E15" s="232">
        <v>1250</v>
      </c>
      <c r="F15" s="233"/>
      <c r="G15" s="235" t="s">
        <v>736</v>
      </c>
      <c r="H15" s="232" t="s">
        <v>743</v>
      </c>
      <c r="I15" s="233"/>
      <c r="J15" s="231" t="s">
        <v>18</v>
      </c>
      <c r="K15" s="232" t="s">
        <v>85</v>
      </c>
      <c r="L15" s="233"/>
      <c r="M15" s="235" t="s">
        <v>746</v>
      </c>
      <c r="N15" s="232">
        <v>450</v>
      </c>
      <c r="O15" s="279"/>
    </row>
    <row r="16" spans="1:17" ht="17.100000000000001" customHeight="1" x14ac:dyDescent="0.15">
      <c r="A16" s="235" t="s">
        <v>21</v>
      </c>
      <c r="B16" s="232">
        <v>2100</v>
      </c>
      <c r="C16" s="232"/>
      <c r="D16" s="231" t="s">
        <v>68</v>
      </c>
      <c r="E16" s="232">
        <v>1400</v>
      </c>
      <c r="F16" s="233"/>
      <c r="G16" s="235" t="s">
        <v>739</v>
      </c>
      <c r="H16" s="232" t="s">
        <v>743</v>
      </c>
      <c r="I16" s="304"/>
      <c r="J16" s="231" t="s">
        <v>53</v>
      </c>
      <c r="K16" s="232" t="s">
        <v>85</v>
      </c>
      <c r="L16" s="233"/>
      <c r="M16" s="236"/>
      <c r="N16" s="232"/>
      <c r="O16" s="279"/>
    </row>
    <row r="17" spans="1:15" ht="17.100000000000001" customHeight="1" x14ac:dyDescent="0.15">
      <c r="A17" s="235" t="s">
        <v>642</v>
      </c>
      <c r="B17" s="232">
        <v>1850</v>
      </c>
      <c r="C17" s="232"/>
      <c r="D17" s="231" t="s">
        <v>616</v>
      </c>
      <c r="E17" s="232">
        <v>1450</v>
      </c>
      <c r="F17" s="233"/>
      <c r="G17" s="235" t="s">
        <v>651</v>
      </c>
      <c r="H17" s="232" t="s">
        <v>742</v>
      </c>
      <c r="I17" s="233"/>
      <c r="J17" s="235" t="s">
        <v>657</v>
      </c>
      <c r="K17" s="232" t="s">
        <v>85</v>
      </c>
      <c r="L17" s="233"/>
      <c r="M17" s="236"/>
      <c r="N17" s="232"/>
      <c r="O17" s="279"/>
    </row>
    <row r="18" spans="1:15" ht="17.100000000000001" customHeight="1" x14ac:dyDescent="0.15">
      <c r="A18" s="235" t="s">
        <v>713</v>
      </c>
      <c r="B18" s="232">
        <v>1700</v>
      </c>
      <c r="C18" s="232"/>
      <c r="D18" s="231" t="s">
        <v>69</v>
      </c>
      <c r="E18" s="232">
        <v>2150</v>
      </c>
      <c r="F18" s="233"/>
      <c r="G18" s="235" t="s">
        <v>652</v>
      </c>
      <c r="H18" s="232" t="s">
        <v>685</v>
      </c>
      <c r="I18" s="233"/>
      <c r="J18" s="231" t="s">
        <v>658</v>
      </c>
      <c r="K18" s="232" t="s">
        <v>85</v>
      </c>
      <c r="L18" s="233"/>
      <c r="M18" s="236"/>
      <c r="N18" s="232"/>
      <c r="O18" s="233"/>
    </row>
    <row r="19" spans="1:15" ht="17.100000000000001" customHeight="1" x14ac:dyDescent="0.15">
      <c r="A19" s="235" t="s">
        <v>643</v>
      </c>
      <c r="B19" s="232">
        <v>2100</v>
      </c>
      <c r="C19" s="232"/>
      <c r="D19" s="231" t="s">
        <v>540</v>
      </c>
      <c r="E19" s="232">
        <v>2250</v>
      </c>
      <c r="F19" s="233"/>
      <c r="G19" s="235" t="s">
        <v>740</v>
      </c>
      <c r="H19" s="232" t="s">
        <v>743</v>
      </c>
      <c r="I19" s="233"/>
      <c r="J19" s="231" t="s">
        <v>16</v>
      </c>
      <c r="K19" s="232" t="s">
        <v>717</v>
      </c>
      <c r="L19" s="233"/>
      <c r="M19" s="236"/>
      <c r="N19" s="232"/>
      <c r="O19" s="233"/>
    </row>
    <row r="20" spans="1:15" ht="17.100000000000001" customHeight="1" x14ac:dyDescent="0.15">
      <c r="A20" s="235" t="s">
        <v>744</v>
      </c>
      <c r="B20" s="232">
        <v>3300</v>
      </c>
      <c r="C20" s="232"/>
      <c r="D20" s="231" t="s">
        <v>70</v>
      </c>
      <c r="E20" s="232">
        <v>1900</v>
      </c>
      <c r="F20" s="233"/>
      <c r="G20" s="235" t="s">
        <v>741</v>
      </c>
      <c r="H20" s="232" t="s">
        <v>743</v>
      </c>
      <c r="I20" s="233"/>
      <c r="J20" s="235" t="s">
        <v>714</v>
      </c>
      <c r="K20" s="232" t="s">
        <v>716</v>
      </c>
      <c r="L20" s="233"/>
      <c r="M20" s="236"/>
      <c r="N20" s="232"/>
      <c r="O20" s="233"/>
    </row>
    <row r="21" spans="1:15" ht="17.100000000000001" customHeight="1" x14ac:dyDescent="0.15">
      <c r="A21" s="235" t="s">
        <v>745</v>
      </c>
      <c r="B21" s="232">
        <v>1900</v>
      </c>
      <c r="C21" s="232"/>
      <c r="D21" s="231" t="s">
        <v>71</v>
      </c>
      <c r="E21" s="232">
        <v>1300</v>
      </c>
      <c r="F21" s="233"/>
      <c r="G21" s="93" t="s">
        <v>683</v>
      </c>
      <c r="H21" s="262" t="s">
        <v>682</v>
      </c>
      <c r="I21" s="233"/>
      <c r="J21" s="235" t="s">
        <v>715</v>
      </c>
      <c r="K21" s="232" t="s">
        <v>718</v>
      </c>
      <c r="L21" s="233"/>
      <c r="M21" s="236"/>
      <c r="N21" s="232"/>
      <c r="O21" s="233"/>
    </row>
    <row r="22" spans="1:15" ht="17.100000000000001" customHeight="1" x14ac:dyDescent="0.15">
      <c r="A22" s="235" t="s">
        <v>708</v>
      </c>
      <c r="B22" s="232">
        <v>1750</v>
      </c>
      <c r="C22" s="232"/>
      <c r="D22" s="231" t="s">
        <v>72</v>
      </c>
      <c r="E22" s="232">
        <v>1850</v>
      </c>
      <c r="F22" s="233"/>
      <c r="G22" s="17" t="s">
        <v>684</v>
      </c>
      <c r="H22" s="304" t="s">
        <v>724</v>
      </c>
      <c r="I22" s="233"/>
      <c r="J22" s="253" t="s">
        <v>719</v>
      </c>
      <c r="K22" s="254" t="s">
        <v>718</v>
      </c>
      <c r="L22" s="233"/>
      <c r="M22" s="236"/>
      <c r="N22" s="232"/>
      <c r="O22" s="233"/>
    </row>
    <row r="23" spans="1:15" ht="17.100000000000001" customHeight="1" x14ac:dyDescent="0.15">
      <c r="A23" s="235" t="s">
        <v>709</v>
      </c>
      <c r="B23" s="232">
        <v>1950</v>
      </c>
      <c r="C23" s="232"/>
      <c r="D23" s="231" t="s">
        <v>73</v>
      </c>
      <c r="E23" s="232">
        <v>2250</v>
      </c>
      <c r="F23" s="233"/>
      <c r="G23" s="235" t="s">
        <v>721</v>
      </c>
      <c r="H23" s="232" t="s">
        <v>725</v>
      </c>
      <c r="I23" s="233"/>
      <c r="J23" s="236" t="s">
        <v>720</v>
      </c>
      <c r="K23" s="232" t="s">
        <v>718</v>
      </c>
      <c r="L23" s="233"/>
      <c r="M23" s="236"/>
      <c r="N23" s="232"/>
      <c r="O23" s="233"/>
    </row>
    <row r="24" spans="1:15" ht="17.100000000000001" customHeight="1" x14ac:dyDescent="0.15">
      <c r="A24" s="235" t="s">
        <v>726</v>
      </c>
      <c r="B24" s="232">
        <v>2600</v>
      </c>
      <c r="C24" s="232"/>
      <c r="D24" s="231" t="s">
        <v>74</v>
      </c>
      <c r="E24" s="232">
        <v>1000</v>
      </c>
      <c r="F24" s="233"/>
      <c r="G24" s="235" t="s">
        <v>722</v>
      </c>
      <c r="H24" s="232" t="s">
        <v>725</v>
      </c>
      <c r="I24" s="233"/>
      <c r="J24" s="253" t="s">
        <v>23</v>
      </c>
      <c r="K24" s="254" t="s">
        <v>84</v>
      </c>
      <c r="L24" s="233"/>
      <c r="M24" s="236"/>
      <c r="N24" s="232"/>
      <c r="O24" s="233"/>
    </row>
    <row r="25" spans="1:15" ht="17.100000000000001" customHeight="1" x14ac:dyDescent="0.15">
      <c r="A25" s="235" t="s">
        <v>727</v>
      </c>
      <c r="B25" s="232">
        <v>1750</v>
      </c>
      <c r="C25" s="232"/>
      <c r="D25" s="231" t="s">
        <v>75</v>
      </c>
      <c r="E25" s="232">
        <v>2000</v>
      </c>
      <c r="F25" s="233"/>
      <c r="G25" s="235" t="s">
        <v>723</v>
      </c>
      <c r="H25" s="232" t="s">
        <v>725</v>
      </c>
      <c r="I25" s="233"/>
      <c r="J25" s="235" t="s">
        <v>24</v>
      </c>
      <c r="K25" s="232" t="s">
        <v>710</v>
      </c>
      <c r="L25" s="233"/>
      <c r="M25" s="236"/>
      <c r="N25" s="232"/>
      <c r="O25" s="233"/>
    </row>
    <row r="26" spans="1:15" ht="17.100000000000001" customHeight="1" x14ac:dyDescent="0.15">
      <c r="A26" s="235" t="s">
        <v>728</v>
      </c>
      <c r="B26" s="232">
        <v>1950</v>
      </c>
      <c r="C26" s="232"/>
      <c r="D26" s="231" t="s">
        <v>76</v>
      </c>
      <c r="E26" s="232">
        <v>2550</v>
      </c>
      <c r="F26" s="233"/>
      <c r="G26" s="235" t="s">
        <v>671</v>
      </c>
      <c r="H26" s="232" t="s">
        <v>672</v>
      </c>
      <c r="I26" s="233"/>
      <c r="J26" s="235" t="s">
        <v>25</v>
      </c>
      <c r="K26" s="232" t="s">
        <v>84</v>
      </c>
      <c r="L26" s="233"/>
      <c r="M26" s="236"/>
      <c r="N26" s="232"/>
      <c r="O26" s="233"/>
    </row>
    <row r="27" spans="1:15" ht="17.100000000000001" customHeight="1" x14ac:dyDescent="0.15">
      <c r="A27" s="17" t="s">
        <v>676</v>
      </c>
      <c r="B27" s="304">
        <v>1500</v>
      </c>
      <c r="C27" s="232"/>
      <c r="D27" s="231" t="s">
        <v>77</v>
      </c>
      <c r="E27" s="232">
        <v>1700</v>
      </c>
      <c r="F27" s="233"/>
      <c r="G27" s="235" t="s">
        <v>670</v>
      </c>
      <c r="H27" s="232" t="s">
        <v>672</v>
      </c>
      <c r="I27" s="233"/>
      <c r="J27" s="235" t="s">
        <v>26</v>
      </c>
      <c r="K27" s="232" t="s">
        <v>84</v>
      </c>
      <c r="L27" s="233"/>
      <c r="M27" s="236"/>
      <c r="N27" s="232"/>
      <c r="O27" s="233"/>
    </row>
    <row r="28" spans="1:15" ht="17.100000000000001" customHeight="1" x14ac:dyDescent="0.15">
      <c r="A28" s="17" t="s">
        <v>677</v>
      </c>
      <c r="B28" s="304">
        <v>1450</v>
      </c>
      <c r="C28" s="232"/>
      <c r="D28" s="231" t="s">
        <v>78</v>
      </c>
      <c r="E28" s="232">
        <v>2300</v>
      </c>
      <c r="F28" s="233"/>
      <c r="G28" s="235" t="s">
        <v>653</v>
      </c>
      <c r="H28" s="232" t="s">
        <v>623</v>
      </c>
      <c r="I28" s="233"/>
      <c r="J28" s="235" t="s">
        <v>27</v>
      </c>
      <c r="K28" s="232" t="s">
        <v>84</v>
      </c>
      <c r="L28" s="233"/>
      <c r="M28" s="236"/>
      <c r="N28" s="232"/>
      <c r="O28" s="233"/>
    </row>
    <row r="29" spans="1:15" ht="17.100000000000001" customHeight="1" x14ac:dyDescent="0.15">
      <c r="A29" s="17" t="s">
        <v>628</v>
      </c>
      <c r="B29" s="304">
        <v>1400</v>
      </c>
      <c r="C29" s="232"/>
      <c r="D29" s="231" t="s">
        <v>79</v>
      </c>
      <c r="E29" s="232">
        <v>3550</v>
      </c>
      <c r="F29" s="233"/>
      <c r="G29" s="235" t="s">
        <v>654</v>
      </c>
      <c r="H29" s="232" t="s">
        <v>623</v>
      </c>
      <c r="I29" s="233"/>
      <c r="J29" s="235" t="s">
        <v>28</v>
      </c>
      <c r="K29" s="232" t="s">
        <v>84</v>
      </c>
      <c r="L29" s="233"/>
      <c r="M29" s="236"/>
      <c r="N29" s="232"/>
      <c r="O29" s="233"/>
    </row>
    <row r="30" spans="1:15" ht="17.100000000000001" customHeight="1" x14ac:dyDescent="0.15">
      <c r="A30" s="17" t="s">
        <v>629</v>
      </c>
      <c r="B30" s="304">
        <v>2600</v>
      </c>
      <c r="C30" s="232"/>
      <c r="D30" s="231" t="s">
        <v>536</v>
      </c>
      <c r="E30" s="232">
        <v>2400</v>
      </c>
      <c r="F30" s="233"/>
      <c r="G30" s="235" t="s">
        <v>30</v>
      </c>
      <c r="H30" s="232" t="s">
        <v>672</v>
      </c>
      <c r="I30" s="233"/>
      <c r="J30" s="235" t="s">
        <v>29</v>
      </c>
      <c r="K30" s="232" t="s">
        <v>84</v>
      </c>
      <c r="L30" s="233"/>
      <c r="M30" s="236"/>
      <c r="N30" s="232"/>
      <c r="O30" s="233"/>
    </row>
    <row r="31" spans="1:15" ht="17.100000000000001" customHeight="1" x14ac:dyDescent="0.15">
      <c r="A31" s="17" t="s">
        <v>678</v>
      </c>
      <c r="B31" s="304">
        <v>2750</v>
      </c>
      <c r="C31" s="232"/>
      <c r="D31" s="231" t="s">
        <v>80</v>
      </c>
      <c r="E31" s="232">
        <v>2750</v>
      </c>
      <c r="F31" s="233"/>
      <c r="G31" s="235" t="s">
        <v>31</v>
      </c>
      <c r="H31" s="232" t="s">
        <v>84</v>
      </c>
      <c r="I31" s="233"/>
      <c r="J31" s="235" t="s">
        <v>30</v>
      </c>
      <c r="K31" s="232" t="s">
        <v>84</v>
      </c>
      <c r="L31" s="233"/>
      <c r="M31" s="236"/>
      <c r="N31" s="232"/>
      <c r="O31" s="233"/>
    </row>
    <row r="32" spans="1:15" ht="17.100000000000001" customHeight="1" x14ac:dyDescent="0.15">
      <c r="A32" s="235" t="s">
        <v>41</v>
      </c>
      <c r="B32" s="232">
        <v>2200</v>
      </c>
      <c r="C32" s="232"/>
      <c r="D32" s="231" t="s">
        <v>81</v>
      </c>
      <c r="E32" s="232">
        <v>1050</v>
      </c>
      <c r="F32" s="233"/>
      <c r="G32" s="235" t="s">
        <v>618</v>
      </c>
      <c r="H32" s="232" t="s">
        <v>84</v>
      </c>
      <c r="I32" s="233"/>
      <c r="J32" s="235" t="s">
        <v>31</v>
      </c>
      <c r="K32" s="232" t="s">
        <v>84</v>
      </c>
      <c r="L32" s="233"/>
      <c r="M32" s="236"/>
      <c r="N32" s="232"/>
      <c r="O32" s="233"/>
    </row>
    <row r="33" spans="1:15" ht="17.100000000000001" customHeight="1" x14ac:dyDescent="0.15">
      <c r="A33" s="235" t="s">
        <v>530</v>
      </c>
      <c r="B33" s="232">
        <v>1050</v>
      </c>
      <c r="C33" s="232"/>
      <c r="D33" s="231" t="s">
        <v>82</v>
      </c>
      <c r="E33" s="232">
        <v>1900</v>
      </c>
      <c r="F33" s="233"/>
      <c r="G33" s="235" t="s">
        <v>619</v>
      </c>
      <c r="H33" s="232" t="s">
        <v>84</v>
      </c>
      <c r="I33" s="233"/>
      <c r="J33" s="235" t="s">
        <v>32</v>
      </c>
      <c r="K33" s="232" t="s">
        <v>84</v>
      </c>
      <c r="L33" s="233"/>
      <c r="M33" s="236"/>
      <c r="N33" s="232"/>
      <c r="O33" s="233"/>
    </row>
    <row r="34" spans="1:15" ht="17.100000000000001" customHeight="1" x14ac:dyDescent="0.15">
      <c r="A34" s="235" t="s">
        <v>531</v>
      </c>
      <c r="B34" s="232">
        <v>1000</v>
      </c>
      <c r="C34" s="232"/>
      <c r="D34" s="231" t="s">
        <v>83</v>
      </c>
      <c r="E34" s="232">
        <v>2650</v>
      </c>
      <c r="F34" s="233"/>
      <c r="G34" s="235" t="s">
        <v>34</v>
      </c>
      <c r="H34" s="232" t="s">
        <v>84</v>
      </c>
      <c r="I34" s="232"/>
      <c r="J34" s="235" t="s">
        <v>33</v>
      </c>
      <c r="K34" s="232" t="s">
        <v>84</v>
      </c>
      <c r="L34" s="233"/>
      <c r="M34" s="236"/>
      <c r="N34" s="232"/>
      <c r="O34" s="233"/>
    </row>
    <row r="35" spans="1:15" ht="17.100000000000001" customHeight="1" x14ac:dyDescent="0.15">
      <c r="A35" s="235" t="s">
        <v>532</v>
      </c>
      <c r="B35" s="232">
        <v>1650</v>
      </c>
      <c r="C35" s="232"/>
      <c r="D35" s="231" t="s">
        <v>539</v>
      </c>
      <c r="E35" s="232">
        <v>2100</v>
      </c>
      <c r="F35" s="233"/>
      <c r="G35" s="235" t="s">
        <v>35</v>
      </c>
      <c r="H35" s="232" t="s">
        <v>84</v>
      </c>
      <c r="I35" s="232"/>
      <c r="J35" s="235" t="s">
        <v>34</v>
      </c>
      <c r="K35" s="232" t="s">
        <v>84</v>
      </c>
      <c r="L35" s="233"/>
      <c r="M35" s="236"/>
      <c r="N35" s="232"/>
      <c r="O35" s="233"/>
    </row>
    <row r="36" spans="1:15" ht="17.100000000000001" customHeight="1" x14ac:dyDescent="0.15">
      <c r="A36" s="235" t="s">
        <v>42</v>
      </c>
      <c r="B36" s="232">
        <v>1850</v>
      </c>
      <c r="C36" s="232"/>
      <c r="D36" s="231" t="s">
        <v>538</v>
      </c>
      <c r="E36" s="232">
        <v>2450</v>
      </c>
      <c r="F36" s="233"/>
      <c r="G36" s="235" t="s">
        <v>36</v>
      </c>
      <c r="H36" s="232" t="s">
        <v>84</v>
      </c>
      <c r="I36" s="233"/>
      <c r="J36" s="231" t="s">
        <v>36</v>
      </c>
      <c r="K36" s="232" t="s">
        <v>84</v>
      </c>
      <c r="L36" s="233"/>
      <c r="M36" s="236"/>
      <c r="N36" s="232"/>
      <c r="O36" s="233"/>
    </row>
    <row r="37" spans="1:15" ht="17.100000000000001" customHeight="1" x14ac:dyDescent="0.15">
      <c r="A37" s="235" t="s">
        <v>43</v>
      </c>
      <c r="B37" s="232">
        <v>2850</v>
      </c>
      <c r="C37" s="232"/>
      <c r="D37" s="231" t="s">
        <v>647</v>
      </c>
      <c r="E37" s="232">
        <v>1500</v>
      </c>
      <c r="F37" s="233"/>
      <c r="G37" s="235" t="s">
        <v>37</v>
      </c>
      <c r="H37" s="232" t="s">
        <v>84</v>
      </c>
      <c r="I37" s="233"/>
      <c r="J37" s="231" t="s">
        <v>37</v>
      </c>
      <c r="K37" s="232" t="s">
        <v>84</v>
      </c>
      <c r="L37" s="233"/>
      <c r="M37" s="236"/>
      <c r="N37" s="232"/>
      <c r="O37" s="233"/>
    </row>
    <row r="38" spans="1:15" ht="17.100000000000001" customHeight="1" x14ac:dyDescent="0.15">
      <c r="A38" s="235" t="s">
        <v>44</v>
      </c>
      <c r="B38" s="232">
        <v>1850</v>
      </c>
      <c r="C38" s="232"/>
      <c r="D38" s="260" t="s">
        <v>646</v>
      </c>
      <c r="E38" s="256">
        <v>1900</v>
      </c>
      <c r="F38" s="233"/>
      <c r="G38" s="235" t="s">
        <v>38</v>
      </c>
      <c r="H38" s="232" t="s">
        <v>84</v>
      </c>
      <c r="I38" s="233"/>
      <c r="J38" s="231" t="s">
        <v>56</v>
      </c>
      <c r="K38" s="232" t="s">
        <v>84</v>
      </c>
      <c r="L38" s="233"/>
      <c r="M38" s="236"/>
      <c r="N38" s="232"/>
      <c r="O38" s="233"/>
    </row>
    <row r="39" spans="1:15" ht="17.100000000000001" customHeight="1" x14ac:dyDescent="0.15">
      <c r="A39" s="235" t="s">
        <v>45</v>
      </c>
      <c r="B39" s="232">
        <v>2700</v>
      </c>
      <c r="C39" s="232"/>
      <c r="D39" s="231"/>
      <c r="E39" s="232"/>
      <c r="F39" s="233"/>
      <c r="G39" s="235" t="s">
        <v>510</v>
      </c>
      <c r="H39" s="232" t="s">
        <v>623</v>
      </c>
      <c r="I39" s="233"/>
      <c r="J39" s="235" t="s">
        <v>510</v>
      </c>
      <c r="K39" s="232" t="s">
        <v>84</v>
      </c>
      <c r="L39" s="233"/>
      <c r="M39" s="236"/>
      <c r="N39" s="232"/>
      <c r="O39" s="233"/>
    </row>
    <row r="40" spans="1:15" ht="17.100000000000001" customHeight="1" x14ac:dyDescent="0.15">
      <c r="A40" s="237" t="s">
        <v>620</v>
      </c>
      <c r="B40" s="238">
        <v>1100</v>
      </c>
      <c r="C40" s="238"/>
      <c r="D40" s="284"/>
      <c r="E40" s="285"/>
      <c r="F40" s="241"/>
      <c r="G40" s="253" t="s">
        <v>508</v>
      </c>
      <c r="H40" s="254" t="s">
        <v>509</v>
      </c>
      <c r="I40" s="241"/>
      <c r="J40" s="231" t="s">
        <v>655</v>
      </c>
      <c r="K40" s="232" t="s">
        <v>656</v>
      </c>
      <c r="L40" s="241"/>
      <c r="M40" s="242"/>
      <c r="N40" s="238"/>
      <c r="O40" s="241"/>
    </row>
    <row r="41" spans="1:15" ht="20.100000000000001" customHeight="1" x14ac:dyDescent="0.15">
      <c r="A41" s="243" t="s">
        <v>39</v>
      </c>
      <c r="B41" s="244">
        <f>SUM(B6:B40)</f>
        <v>76650</v>
      </c>
      <c r="C41" s="245">
        <f>SUM(C6:C40)</f>
        <v>0</v>
      </c>
      <c r="D41" s="243" t="s">
        <v>39</v>
      </c>
      <c r="E41" s="244">
        <f>SUM(E6:E40)</f>
        <v>63900</v>
      </c>
      <c r="F41" s="246">
        <f>SUM(F6:F40)</f>
        <v>0</v>
      </c>
      <c r="G41" s="243" t="s">
        <v>39</v>
      </c>
      <c r="H41" s="244">
        <f>SUM(H6:H7)</f>
        <v>1350</v>
      </c>
      <c r="I41" s="246">
        <f>SUM(I6:I40)</f>
        <v>0</v>
      </c>
      <c r="J41" s="243" t="s">
        <v>39</v>
      </c>
      <c r="K41" s="244">
        <f>SUM(K6:K40)</f>
        <v>350</v>
      </c>
      <c r="L41" s="246">
        <f>SUM(L6:L40)</f>
        <v>0</v>
      </c>
      <c r="M41" s="243" t="s">
        <v>39</v>
      </c>
      <c r="N41" s="244">
        <f>SUM(N6:N40)</f>
        <v>6150</v>
      </c>
      <c r="O41" s="246">
        <f>SUM(O6:O40)</f>
        <v>0</v>
      </c>
    </row>
    <row r="42" spans="1:15" x14ac:dyDescent="0.15">
      <c r="A42" s="336" t="s">
        <v>535</v>
      </c>
      <c r="B42" s="337"/>
      <c r="C42" s="337"/>
      <c r="D42" s="337"/>
      <c r="E42" s="337"/>
    </row>
    <row r="43" spans="1:15" x14ac:dyDescent="0.15">
      <c r="E43" s="6"/>
    </row>
  </sheetData>
  <mergeCells count="17">
    <mergeCell ref="L3:M3"/>
    <mergeCell ref="A42:E42"/>
    <mergeCell ref="H2:J2"/>
    <mergeCell ref="L1:M1"/>
    <mergeCell ref="L2:M2"/>
    <mergeCell ref="N1:O1"/>
    <mergeCell ref="N2:O2"/>
    <mergeCell ref="A4:C4"/>
    <mergeCell ref="D4:F4"/>
    <mergeCell ref="G4:I4"/>
    <mergeCell ref="J4:L4"/>
    <mergeCell ref="M4:O4"/>
    <mergeCell ref="B1:D1"/>
    <mergeCell ref="B2:D2"/>
    <mergeCell ref="E1:E2"/>
    <mergeCell ref="F1:G2"/>
    <mergeCell ref="H1:J1"/>
  </mergeCells>
  <phoneticPr fontId="1"/>
  <pageMargins left="0.70866141732283472" right="0.31496062992125984" top="0.55118110236220474" bottom="0.35433070866141736" header="0.31496062992125984" footer="0.31496062992125984"/>
  <pageSetup paperSize="9" scale="79" orientation="landscape" r:id="rId1"/>
  <headerFooter>
    <oddFooter>&amp;C&amp;8 2&amp;R&amp;8㈱岐阜折込センター　平成31年2月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"/>
  <sheetViews>
    <sheetView showZeros="0" topLeftCell="A7" zoomScale="75" zoomScaleNormal="75" workbookViewId="0">
      <selection activeCell="B35" sqref="B35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91" t="s">
        <v>8</v>
      </c>
      <c r="B1" s="349">
        <f>表紙!C1</f>
        <v>0</v>
      </c>
      <c r="C1" s="349"/>
      <c r="D1" s="333"/>
      <c r="E1" s="362" t="s">
        <v>10</v>
      </c>
      <c r="F1" s="354">
        <f>表紙!F1</f>
        <v>0</v>
      </c>
      <c r="G1" s="355"/>
      <c r="H1" s="364" t="s">
        <v>11</v>
      </c>
      <c r="I1" s="365"/>
      <c r="J1" s="366"/>
      <c r="K1" s="10" t="s">
        <v>12</v>
      </c>
      <c r="L1" s="367" t="s">
        <v>13</v>
      </c>
      <c r="M1" s="366"/>
      <c r="N1" s="368" t="s">
        <v>61</v>
      </c>
      <c r="O1" s="369"/>
    </row>
    <row r="2" spans="1:17" ht="20.100000000000001" customHeight="1" x14ac:dyDescent="0.15">
      <c r="A2" s="92" t="s">
        <v>9</v>
      </c>
      <c r="B2" s="350">
        <f>表紙!C2</f>
        <v>0</v>
      </c>
      <c r="C2" s="350"/>
      <c r="D2" s="351"/>
      <c r="E2" s="363"/>
      <c r="F2" s="356"/>
      <c r="G2" s="357"/>
      <c r="H2" s="338" t="str">
        <f>表紙!J2</f>
        <v>年　　　月　　　日（　　　）</v>
      </c>
      <c r="I2" s="339"/>
      <c r="J2" s="340"/>
      <c r="K2" s="268">
        <f>表紙!K2</f>
        <v>0</v>
      </c>
      <c r="L2" s="308">
        <f>SUM(D4+D22+D32)</f>
        <v>0</v>
      </c>
      <c r="M2" s="309"/>
      <c r="N2" s="345"/>
      <c r="O2" s="346"/>
    </row>
    <row r="3" spans="1:17" ht="20.100000000000001" customHeight="1" x14ac:dyDescent="0.15">
      <c r="A3" s="136"/>
      <c r="B3" s="137"/>
      <c r="C3" s="137"/>
      <c r="D3" s="137"/>
      <c r="E3" s="138"/>
      <c r="F3" s="139"/>
      <c r="G3" s="139"/>
      <c r="H3" s="140"/>
      <c r="I3" s="140"/>
      <c r="J3" s="140"/>
      <c r="K3" s="141"/>
      <c r="L3" s="142"/>
      <c r="M3" s="142"/>
      <c r="N3" s="2"/>
      <c r="O3" s="2"/>
    </row>
    <row r="4" spans="1:17" ht="20.100000000000001" customHeight="1" x14ac:dyDescent="0.15">
      <c r="A4" s="48" t="s">
        <v>129</v>
      </c>
      <c r="B4" s="49">
        <f>B20+E20+H20+K20+N20</f>
        <v>44300</v>
      </c>
      <c r="C4" s="163" t="s">
        <v>128</v>
      </c>
      <c r="D4" s="49">
        <f>C20+F20+I20+L20+O20</f>
        <v>0</v>
      </c>
      <c r="E4" s="164" t="s">
        <v>127</v>
      </c>
      <c r="F4" s="7"/>
      <c r="G4" s="7"/>
      <c r="H4" s="7"/>
      <c r="I4" s="7"/>
      <c r="J4" s="7"/>
      <c r="K4" s="7"/>
      <c r="L4" s="7"/>
      <c r="M4" s="7"/>
      <c r="N4" s="7"/>
      <c r="O4" s="7"/>
    </row>
    <row r="5" spans="1:17" ht="17.100000000000001" customHeight="1" x14ac:dyDescent="0.15">
      <c r="A5" s="347" t="s">
        <v>1</v>
      </c>
      <c r="B5" s="347"/>
      <c r="C5" s="348"/>
      <c r="D5" s="347" t="s">
        <v>2</v>
      </c>
      <c r="E5" s="347"/>
      <c r="F5" s="347"/>
      <c r="G5" s="347" t="s">
        <v>3</v>
      </c>
      <c r="H5" s="347"/>
      <c r="I5" s="347"/>
      <c r="J5" s="347" t="s">
        <v>4</v>
      </c>
      <c r="K5" s="347"/>
      <c r="L5" s="347"/>
      <c r="M5" s="361" t="s">
        <v>5</v>
      </c>
      <c r="N5" s="347"/>
      <c r="O5" s="347"/>
      <c r="P5" s="5"/>
      <c r="Q5" s="5"/>
    </row>
    <row r="6" spans="1:17" ht="14.1" customHeight="1" x14ac:dyDescent="0.15">
      <c r="A6" s="71" t="s">
        <v>14</v>
      </c>
      <c r="B6" s="74" t="s">
        <v>15</v>
      </c>
      <c r="C6" s="73" t="s">
        <v>7</v>
      </c>
      <c r="D6" s="76" t="s">
        <v>14</v>
      </c>
      <c r="E6" s="74" t="s">
        <v>15</v>
      </c>
      <c r="F6" s="78" t="s">
        <v>7</v>
      </c>
      <c r="G6" s="76" t="s">
        <v>14</v>
      </c>
      <c r="H6" s="74" t="s">
        <v>15</v>
      </c>
      <c r="I6" s="78" t="s">
        <v>7</v>
      </c>
      <c r="J6" s="76" t="s">
        <v>14</v>
      </c>
      <c r="K6" s="74" t="s">
        <v>15</v>
      </c>
      <c r="L6" s="78" t="s">
        <v>7</v>
      </c>
      <c r="M6" s="81" t="s">
        <v>14</v>
      </c>
      <c r="N6" s="74" t="s">
        <v>15</v>
      </c>
      <c r="O6" s="78" t="s">
        <v>7</v>
      </c>
      <c r="P6" s="4"/>
      <c r="Q6" s="2"/>
    </row>
    <row r="7" spans="1:17" ht="17.100000000000001" customHeight="1" x14ac:dyDescent="0.15">
      <c r="A7" s="72" t="s">
        <v>729</v>
      </c>
      <c r="B7" s="75">
        <v>3200</v>
      </c>
      <c r="C7" s="75"/>
      <c r="D7" s="72" t="s">
        <v>702</v>
      </c>
      <c r="E7" s="75">
        <v>1550</v>
      </c>
      <c r="F7" s="79"/>
      <c r="G7" s="72" t="s">
        <v>88</v>
      </c>
      <c r="H7" s="75" t="s">
        <v>716</v>
      </c>
      <c r="I7" s="75"/>
      <c r="J7" s="72" t="s">
        <v>92</v>
      </c>
      <c r="K7" s="75">
        <v>300</v>
      </c>
      <c r="L7" s="275"/>
      <c r="M7" s="82" t="s">
        <v>93</v>
      </c>
      <c r="N7" s="75">
        <v>700</v>
      </c>
      <c r="O7" s="275"/>
    </row>
    <row r="8" spans="1:17" ht="17.100000000000001" customHeight="1" x14ac:dyDescent="0.15">
      <c r="A8" s="16" t="s">
        <v>639</v>
      </c>
      <c r="B8" s="22">
        <v>1600</v>
      </c>
      <c r="C8" s="22"/>
      <c r="D8" s="16" t="s">
        <v>703</v>
      </c>
      <c r="E8" s="22">
        <v>3250</v>
      </c>
      <c r="F8" s="19"/>
      <c r="G8" s="17" t="s">
        <v>89</v>
      </c>
      <c r="H8" s="22" t="s">
        <v>689</v>
      </c>
      <c r="I8" s="22"/>
      <c r="J8" s="16" t="s">
        <v>90</v>
      </c>
      <c r="K8" s="22">
        <v>300</v>
      </c>
      <c r="L8" s="94"/>
      <c r="M8" s="28" t="s">
        <v>94</v>
      </c>
      <c r="N8" s="22">
        <v>250</v>
      </c>
      <c r="O8" s="94"/>
    </row>
    <row r="9" spans="1:17" ht="17.100000000000001" customHeight="1" x14ac:dyDescent="0.15">
      <c r="A9" s="17" t="s">
        <v>687</v>
      </c>
      <c r="B9" s="22">
        <v>1800</v>
      </c>
      <c r="C9" s="22"/>
      <c r="D9" s="16" t="s">
        <v>691</v>
      </c>
      <c r="E9" s="22">
        <v>1800</v>
      </c>
      <c r="F9" s="19"/>
      <c r="G9" s="18" t="s">
        <v>688</v>
      </c>
      <c r="H9" s="22" t="s">
        <v>690</v>
      </c>
      <c r="I9" s="22"/>
      <c r="J9" s="16" t="s">
        <v>94</v>
      </c>
      <c r="K9" s="22">
        <v>1500</v>
      </c>
      <c r="L9" s="94"/>
      <c r="M9" s="28" t="s">
        <v>91</v>
      </c>
      <c r="N9" s="22">
        <v>200</v>
      </c>
      <c r="O9" s="94"/>
    </row>
    <row r="10" spans="1:17" ht="17.100000000000001" customHeight="1" x14ac:dyDescent="0.15">
      <c r="A10" s="17" t="s">
        <v>675</v>
      </c>
      <c r="B10" s="22">
        <v>2750</v>
      </c>
      <c r="C10" s="22"/>
      <c r="D10" s="16" t="s">
        <v>692</v>
      </c>
      <c r="E10" s="22">
        <v>1900</v>
      </c>
      <c r="F10" s="19"/>
      <c r="G10" s="18" t="s">
        <v>673</v>
      </c>
      <c r="H10" s="22" t="s">
        <v>674</v>
      </c>
      <c r="I10" s="19"/>
      <c r="J10" s="16" t="s">
        <v>514</v>
      </c>
      <c r="K10" s="22">
        <v>950</v>
      </c>
      <c r="L10" s="94"/>
      <c r="M10" s="28"/>
      <c r="N10" s="22"/>
      <c r="O10" s="99"/>
    </row>
    <row r="11" spans="1:17" ht="17.100000000000001" customHeight="1" x14ac:dyDescent="0.15">
      <c r="A11" s="17" t="s">
        <v>631</v>
      </c>
      <c r="B11" s="22">
        <v>1650</v>
      </c>
      <c r="C11" s="22"/>
      <c r="D11" s="16" t="s">
        <v>693</v>
      </c>
      <c r="E11" s="22">
        <v>1400</v>
      </c>
      <c r="F11" s="19"/>
      <c r="G11" s="17" t="s">
        <v>632</v>
      </c>
      <c r="H11" s="22" t="s">
        <v>84</v>
      </c>
      <c r="I11" s="19"/>
      <c r="J11" s="16" t="s">
        <v>95</v>
      </c>
      <c r="K11" s="22" t="s">
        <v>84</v>
      </c>
      <c r="L11" s="94"/>
      <c r="M11" s="28"/>
      <c r="N11" s="22"/>
      <c r="O11" s="19"/>
    </row>
    <row r="12" spans="1:17" ht="17.100000000000001" customHeight="1" x14ac:dyDescent="0.15">
      <c r="A12" s="267" t="s">
        <v>644</v>
      </c>
      <c r="B12" s="22">
        <v>2200</v>
      </c>
      <c r="C12" s="22"/>
      <c r="D12" s="16" t="s">
        <v>694</v>
      </c>
      <c r="E12" s="22">
        <v>1400</v>
      </c>
      <c r="F12" s="19"/>
      <c r="G12" s="266" t="s">
        <v>645</v>
      </c>
      <c r="H12" s="22" t="s">
        <v>84</v>
      </c>
      <c r="I12" s="19"/>
      <c r="J12" s="16" t="s">
        <v>91</v>
      </c>
      <c r="K12" s="22" t="s">
        <v>84</v>
      </c>
      <c r="L12" s="94"/>
      <c r="M12" s="28"/>
      <c r="N12" s="22"/>
      <c r="O12" s="19"/>
    </row>
    <row r="13" spans="1:17" ht="17.100000000000001" customHeight="1" x14ac:dyDescent="0.15">
      <c r="A13" s="17" t="s">
        <v>548</v>
      </c>
      <c r="B13" s="22">
        <v>2250</v>
      </c>
      <c r="C13" s="22"/>
      <c r="D13" s="16" t="s">
        <v>695</v>
      </c>
      <c r="E13" s="22">
        <v>2350</v>
      </c>
      <c r="F13" s="19"/>
      <c r="G13" s="18" t="s">
        <v>91</v>
      </c>
      <c r="H13" s="22" t="s">
        <v>84</v>
      </c>
      <c r="I13" s="19"/>
      <c r="J13" s="16"/>
      <c r="K13" s="22"/>
      <c r="L13" s="32"/>
      <c r="M13" s="28"/>
      <c r="N13" s="22"/>
      <c r="O13" s="19"/>
    </row>
    <row r="14" spans="1:17" ht="17.100000000000001" customHeight="1" x14ac:dyDescent="0.15">
      <c r="A14" s="17"/>
      <c r="B14" s="22"/>
      <c r="C14" s="21"/>
      <c r="D14" s="16" t="s">
        <v>696</v>
      </c>
      <c r="E14" s="22">
        <v>4350</v>
      </c>
      <c r="F14" s="19"/>
      <c r="G14" s="18"/>
      <c r="H14" s="22"/>
      <c r="I14" s="19"/>
      <c r="J14" s="16"/>
      <c r="K14" s="22"/>
      <c r="L14" s="32"/>
      <c r="M14" s="28"/>
      <c r="N14" s="22"/>
      <c r="O14" s="19"/>
    </row>
    <row r="15" spans="1:17" ht="17.100000000000001" customHeight="1" x14ac:dyDescent="0.15">
      <c r="A15" s="17"/>
      <c r="B15" s="22"/>
      <c r="C15" s="21"/>
      <c r="D15" s="16" t="s">
        <v>697</v>
      </c>
      <c r="E15" s="22">
        <v>1600</v>
      </c>
      <c r="F15" s="19"/>
      <c r="G15" s="18"/>
      <c r="H15" s="22"/>
      <c r="I15" s="19"/>
      <c r="J15" s="16"/>
      <c r="K15" s="22"/>
      <c r="L15" s="32"/>
      <c r="M15" s="28"/>
      <c r="N15" s="22"/>
      <c r="O15" s="19"/>
    </row>
    <row r="16" spans="1:17" ht="17.100000000000001" customHeight="1" x14ac:dyDescent="0.15">
      <c r="A16" s="17"/>
      <c r="B16" s="22"/>
      <c r="C16" s="21"/>
      <c r="D16" s="16" t="s">
        <v>698</v>
      </c>
      <c r="E16" s="22">
        <v>2150</v>
      </c>
      <c r="F16" s="19"/>
      <c r="G16" s="18"/>
      <c r="H16" s="22"/>
      <c r="I16" s="19"/>
      <c r="J16" s="16"/>
      <c r="K16" s="22"/>
      <c r="L16" s="32"/>
      <c r="M16" s="28"/>
      <c r="N16" s="22"/>
      <c r="O16" s="19"/>
    </row>
    <row r="17" spans="1:17" ht="17.100000000000001" customHeight="1" x14ac:dyDescent="0.15">
      <c r="A17" s="17"/>
      <c r="B17" s="22"/>
      <c r="C17" s="21"/>
      <c r="D17" s="16" t="s">
        <v>699</v>
      </c>
      <c r="E17" s="22">
        <v>2900</v>
      </c>
      <c r="F17" s="19"/>
      <c r="G17" s="18"/>
      <c r="H17" s="22"/>
      <c r="I17" s="19"/>
      <c r="J17" s="16"/>
      <c r="K17" s="22"/>
      <c r="L17" s="32"/>
      <c r="M17" s="23"/>
      <c r="N17" s="22"/>
      <c r="O17" s="32"/>
    </row>
    <row r="18" spans="1:17" ht="17.100000000000001" customHeight="1" x14ac:dyDescent="0.15">
      <c r="A18" s="17"/>
      <c r="B18" s="22"/>
      <c r="C18" s="21"/>
      <c r="D18" s="16" t="s">
        <v>700</v>
      </c>
      <c r="E18" s="22" t="s">
        <v>701</v>
      </c>
      <c r="F18" s="19"/>
      <c r="G18" s="18"/>
      <c r="H18" s="22"/>
      <c r="I18" s="32"/>
      <c r="J18" s="16"/>
      <c r="K18" s="22"/>
      <c r="L18" s="32"/>
      <c r="M18" s="23"/>
      <c r="N18" s="22"/>
      <c r="O18" s="32"/>
    </row>
    <row r="19" spans="1:17" s="3" customFormat="1" ht="17.100000000000001" customHeight="1" x14ac:dyDescent="0.15">
      <c r="A19" s="27"/>
      <c r="B19" s="36"/>
      <c r="C19" s="11"/>
      <c r="D19" s="77"/>
      <c r="E19" s="36"/>
      <c r="F19" s="80"/>
      <c r="G19" s="51"/>
      <c r="H19" s="36"/>
      <c r="I19" s="33"/>
      <c r="J19" s="77"/>
      <c r="K19" s="36"/>
      <c r="L19" s="33"/>
      <c r="M19" s="15"/>
      <c r="N19" s="36"/>
      <c r="O19" s="33"/>
      <c r="Q19"/>
    </row>
    <row r="20" spans="1:17" s="3" customFormat="1" ht="20.100000000000001" customHeight="1" x14ac:dyDescent="0.15">
      <c r="A20" s="165" t="s">
        <v>39</v>
      </c>
      <c r="B20" s="68">
        <f>SUM(B7:B19)</f>
        <v>15450</v>
      </c>
      <c r="C20" s="69">
        <f>SUM(C7:C19)</f>
        <v>0</v>
      </c>
      <c r="D20" s="120" t="s">
        <v>39</v>
      </c>
      <c r="E20" s="68">
        <f>SUM(E7:E19)</f>
        <v>24650</v>
      </c>
      <c r="F20" s="69">
        <f>SUM(F7:F19)</f>
        <v>0</v>
      </c>
      <c r="G20" s="120" t="s">
        <v>39</v>
      </c>
      <c r="H20" s="68">
        <f>SUM(H7:H19)</f>
        <v>0</v>
      </c>
      <c r="I20" s="69">
        <f>SUM(I7:I19)</f>
        <v>0</v>
      </c>
      <c r="J20" s="120" t="s">
        <v>39</v>
      </c>
      <c r="K20" s="68">
        <f>SUM(K7:K19)</f>
        <v>3050</v>
      </c>
      <c r="L20" s="69">
        <f>SUM(L7:L19)</f>
        <v>0</v>
      </c>
      <c r="M20" s="120" t="s">
        <v>39</v>
      </c>
      <c r="N20" s="68">
        <f>SUM(N7:N19)</f>
        <v>1150</v>
      </c>
      <c r="O20" s="69">
        <f>SUM(O7:O19)</f>
        <v>0</v>
      </c>
      <c r="Q20"/>
    </row>
    <row r="21" spans="1:17" s="3" customFormat="1" ht="20.100000000000001" customHeight="1" x14ac:dyDescent="0.15">
      <c r="A21" s="144"/>
      <c r="B21" s="13"/>
      <c r="C21" s="13"/>
      <c r="D21" s="15"/>
      <c r="E21" s="13"/>
      <c r="F21" s="13"/>
      <c r="G21" s="15"/>
      <c r="H21" s="13"/>
      <c r="I21" s="13"/>
      <c r="J21" s="15"/>
      <c r="K21" s="13"/>
      <c r="L21" s="13"/>
      <c r="M21" s="15"/>
      <c r="N21" s="13"/>
      <c r="O21" s="13"/>
      <c r="Q21"/>
    </row>
    <row r="22" spans="1:17" s="3" customFormat="1" ht="20.100000000000001" customHeight="1" x14ac:dyDescent="0.15">
      <c r="A22" s="219" t="s">
        <v>130</v>
      </c>
      <c r="B22" s="220">
        <f>B30+E30+H30+K30+N30</f>
        <v>18450</v>
      </c>
      <c r="C22" s="221" t="s">
        <v>128</v>
      </c>
      <c r="D22" s="8">
        <f>C30+F30+I30+L30+O30</f>
        <v>0</v>
      </c>
      <c r="E22" s="48" t="s">
        <v>127</v>
      </c>
      <c r="F22" s="11"/>
      <c r="G22" s="12"/>
      <c r="H22" s="13"/>
      <c r="I22" s="13"/>
      <c r="J22" s="14"/>
      <c r="K22" s="13"/>
      <c r="L22" s="13"/>
      <c r="M22" s="15"/>
      <c r="N22" s="13"/>
      <c r="O22" s="13"/>
      <c r="Q22"/>
    </row>
    <row r="23" spans="1:17" ht="14.1" customHeight="1" x14ac:dyDescent="0.15">
      <c r="A23" s="88" t="s">
        <v>14</v>
      </c>
      <c r="B23" s="74" t="s">
        <v>15</v>
      </c>
      <c r="C23" s="89" t="s">
        <v>7</v>
      </c>
      <c r="D23" s="85" t="s">
        <v>14</v>
      </c>
      <c r="E23" s="74" t="s">
        <v>15</v>
      </c>
      <c r="F23" s="89" t="s">
        <v>7</v>
      </c>
      <c r="G23" s="85" t="s">
        <v>14</v>
      </c>
      <c r="H23" s="74" t="s">
        <v>15</v>
      </c>
      <c r="I23" s="89" t="s">
        <v>7</v>
      </c>
      <c r="J23" s="85" t="s">
        <v>14</v>
      </c>
      <c r="K23" s="74" t="s">
        <v>15</v>
      </c>
      <c r="L23" s="90" t="s">
        <v>7</v>
      </c>
      <c r="M23" s="83" t="s">
        <v>14</v>
      </c>
      <c r="N23" s="74" t="s">
        <v>15</v>
      </c>
      <c r="O23" s="89" t="s">
        <v>7</v>
      </c>
      <c r="P23" s="4"/>
      <c r="Q23" s="2"/>
    </row>
    <row r="24" spans="1:17" s="3" customFormat="1" ht="17.100000000000001" customHeight="1" x14ac:dyDescent="0.15">
      <c r="A24" s="27" t="s">
        <v>525</v>
      </c>
      <c r="B24" s="36">
        <v>1850</v>
      </c>
      <c r="C24" s="276"/>
      <c r="D24" s="14" t="s">
        <v>99</v>
      </c>
      <c r="E24" s="36">
        <v>2950</v>
      </c>
      <c r="F24" s="80"/>
      <c r="G24" s="27" t="s">
        <v>96</v>
      </c>
      <c r="H24" s="22" t="s">
        <v>84</v>
      </c>
      <c r="I24" s="33"/>
      <c r="J24" s="14" t="s">
        <v>96</v>
      </c>
      <c r="K24" s="36" t="s">
        <v>84</v>
      </c>
      <c r="L24" s="13"/>
      <c r="M24" s="77" t="s">
        <v>105</v>
      </c>
      <c r="N24" s="36">
        <v>650</v>
      </c>
      <c r="O24" s="33"/>
      <c r="Q24"/>
    </row>
    <row r="25" spans="1:17" s="3" customFormat="1" ht="17.100000000000001" customHeight="1" x14ac:dyDescent="0.15">
      <c r="A25" s="17" t="s">
        <v>524</v>
      </c>
      <c r="B25" s="22">
        <v>2250</v>
      </c>
      <c r="C25" s="94"/>
      <c r="D25" s="29" t="s">
        <v>100</v>
      </c>
      <c r="E25" s="22">
        <v>3200</v>
      </c>
      <c r="F25" s="19"/>
      <c r="G25" s="17" t="s">
        <v>97</v>
      </c>
      <c r="H25" s="22" t="s">
        <v>84</v>
      </c>
      <c r="I25" s="32"/>
      <c r="J25" s="86" t="s">
        <v>97</v>
      </c>
      <c r="K25" s="22" t="s">
        <v>84</v>
      </c>
      <c r="L25" s="20"/>
      <c r="M25" s="24"/>
      <c r="N25" s="22"/>
      <c r="O25" s="32"/>
      <c r="Q25"/>
    </row>
    <row r="26" spans="1:17" s="3" customFormat="1" ht="17.100000000000001" customHeight="1" x14ac:dyDescent="0.15">
      <c r="A26" s="17" t="s">
        <v>98</v>
      </c>
      <c r="B26" s="22">
        <v>2100</v>
      </c>
      <c r="C26" s="94"/>
      <c r="D26" s="29" t="s">
        <v>101</v>
      </c>
      <c r="E26" s="22">
        <v>1600</v>
      </c>
      <c r="F26" s="19"/>
      <c r="G26" s="28" t="s">
        <v>106</v>
      </c>
      <c r="H26" s="22" t="s">
        <v>84</v>
      </c>
      <c r="I26" s="32"/>
      <c r="J26" s="86" t="s">
        <v>106</v>
      </c>
      <c r="K26" s="22" t="s">
        <v>84</v>
      </c>
      <c r="L26" s="20"/>
      <c r="M26" s="24"/>
      <c r="N26" s="22"/>
      <c r="O26" s="32"/>
      <c r="Q26"/>
    </row>
    <row r="27" spans="1:17" s="3" customFormat="1" ht="17.100000000000001" customHeight="1" x14ac:dyDescent="0.15">
      <c r="A27" s="17"/>
      <c r="B27" s="22"/>
      <c r="C27" s="99"/>
      <c r="D27" s="29" t="s">
        <v>102</v>
      </c>
      <c r="E27" s="22">
        <v>1100</v>
      </c>
      <c r="F27" s="19"/>
      <c r="G27" s="23"/>
      <c r="H27" s="22"/>
      <c r="I27" s="32"/>
      <c r="J27" s="86"/>
      <c r="K27" s="22"/>
      <c r="L27" s="20"/>
      <c r="M27" s="24"/>
      <c r="N27" s="22"/>
      <c r="O27" s="32"/>
      <c r="Q27"/>
    </row>
    <row r="28" spans="1:17" s="3" customFormat="1" ht="17.100000000000001" customHeight="1" x14ac:dyDescent="0.15">
      <c r="A28" s="17"/>
      <c r="B28" s="22"/>
      <c r="C28" s="19"/>
      <c r="D28" s="29" t="s">
        <v>103</v>
      </c>
      <c r="E28" s="22">
        <v>1300</v>
      </c>
      <c r="F28" s="19"/>
      <c r="G28" s="23"/>
      <c r="H28" s="22"/>
      <c r="I28" s="32"/>
      <c r="J28" s="86"/>
      <c r="K28" s="22"/>
      <c r="L28" s="20"/>
      <c r="M28" s="24"/>
      <c r="N28" s="22"/>
      <c r="O28" s="32"/>
      <c r="Q28"/>
    </row>
    <row r="29" spans="1:17" s="3" customFormat="1" ht="17.100000000000001" customHeight="1" x14ac:dyDescent="0.15">
      <c r="A29" s="38"/>
      <c r="B29" s="39"/>
      <c r="C29" s="40"/>
      <c r="D29" s="47" t="s">
        <v>104</v>
      </c>
      <c r="E29" s="39">
        <v>1450</v>
      </c>
      <c r="F29" s="40"/>
      <c r="G29" s="46"/>
      <c r="H29" s="39"/>
      <c r="I29" s="45"/>
      <c r="J29" s="87"/>
      <c r="K29" s="39"/>
      <c r="L29" s="44"/>
      <c r="M29" s="84"/>
      <c r="N29" s="39"/>
      <c r="O29" s="45"/>
      <c r="Q29"/>
    </row>
    <row r="30" spans="1:17" s="3" customFormat="1" ht="20.100000000000001" customHeight="1" x14ac:dyDescent="0.15">
      <c r="A30" s="165" t="s">
        <v>39</v>
      </c>
      <c r="B30" s="68">
        <f>SUM(B24:B29)</f>
        <v>6200</v>
      </c>
      <c r="C30" s="68">
        <f>SUM(C24:C29)</f>
        <v>0</v>
      </c>
      <c r="D30" s="166" t="s">
        <v>39</v>
      </c>
      <c r="E30" s="68">
        <f>SUM(E24:E29)</f>
        <v>11600</v>
      </c>
      <c r="F30" s="101">
        <f>SUM(F24:F29)</f>
        <v>0</v>
      </c>
      <c r="G30" s="166" t="s">
        <v>39</v>
      </c>
      <c r="H30" s="68">
        <f>SUM(H24:H29)</f>
        <v>0</v>
      </c>
      <c r="I30" s="69">
        <f>SUM(I24:I29)</f>
        <v>0</v>
      </c>
      <c r="J30" s="166" t="s">
        <v>39</v>
      </c>
      <c r="K30" s="68">
        <f>SUM(K24:K29)</f>
        <v>0</v>
      </c>
      <c r="L30" s="70">
        <f>SUM(L24:L29)</f>
        <v>0</v>
      </c>
      <c r="M30" s="120" t="s">
        <v>39</v>
      </c>
      <c r="N30" s="68">
        <f>SUM(N24:N29)</f>
        <v>650</v>
      </c>
      <c r="O30" s="69">
        <f>SUM(O24:O29)</f>
        <v>0</v>
      </c>
      <c r="Q30"/>
    </row>
    <row r="31" spans="1:17" s="3" customFormat="1" ht="20.100000000000001" customHeight="1" x14ac:dyDescent="0.15">
      <c r="A31" s="144"/>
      <c r="B31" s="13"/>
      <c r="C31" s="13"/>
      <c r="D31" s="15"/>
      <c r="E31" s="13"/>
      <c r="F31" s="13"/>
      <c r="G31" s="15"/>
      <c r="H31" s="13"/>
      <c r="I31" s="13"/>
      <c r="J31" s="15"/>
      <c r="K31" s="13"/>
      <c r="L31" s="13"/>
      <c r="M31" s="15"/>
      <c r="N31" s="13"/>
      <c r="O31" s="33"/>
      <c r="Q31"/>
    </row>
    <row r="32" spans="1:17" s="3" customFormat="1" ht="20.100000000000001" customHeight="1" x14ac:dyDescent="0.15">
      <c r="A32" s="219" t="s">
        <v>131</v>
      </c>
      <c r="B32" s="220">
        <f>B40+E40+H40+L40+N40</f>
        <v>9900</v>
      </c>
      <c r="C32" s="221" t="s">
        <v>128</v>
      </c>
      <c r="D32" s="8">
        <f>C40+F40+I40+L40+O40</f>
        <v>0</v>
      </c>
      <c r="E32" s="48" t="s">
        <v>515</v>
      </c>
      <c r="F32" s="11"/>
      <c r="G32" s="12"/>
      <c r="H32" s="13"/>
      <c r="I32" s="13"/>
      <c r="J32" s="14"/>
      <c r="K32" s="13"/>
      <c r="L32" s="13"/>
      <c r="M32" s="15"/>
      <c r="N32" s="13"/>
      <c r="O32" s="33"/>
      <c r="Q32"/>
    </row>
    <row r="33" spans="1:17" ht="14.1" customHeight="1" x14ac:dyDescent="0.15">
      <c r="A33" s="88" t="s">
        <v>14</v>
      </c>
      <c r="B33" s="74" t="s">
        <v>15</v>
      </c>
      <c r="C33" s="90" t="s">
        <v>7</v>
      </c>
      <c r="D33" s="83" t="s">
        <v>14</v>
      </c>
      <c r="E33" s="74" t="s">
        <v>15</v>
      </c>
      <c r="F33" s="90" t="s">
        <v>7</v>
      </c>
      <c r="G33" s="83" t="s">
        <v>14</v>
      </c>
      <c r="H33" s="74" t="s">
        <v>15</v>
      </c>
      <c r="I33" s="90" t="s">
        <v>7</v>
      </c>
      <c r="J33" s="83" t="s">
        <v>14</v>
      </c>
      <c r="K33" s="74" t="s">
        <v>15</v>
      </c>
      <c r="L33" s="90" t="s">
        <v>7</v>
      </c>
      <c r="M33" s="83" t="s">
        <v>14</v>
      </c>
      <c r="N33" s="74" t="s">
        <v>15</v>
      </c>
      <c r="O33" s="89" t="s">
        <v>7</v>
      </c>
      <c r="P33" s="4"/>
      <c r="Q33" s="2"/>
    </row>
    <row r="34" spans="1:17" s="3" customFormat="1" ht="17.100000000000001" customHeight="1" x14ac:dyDescent="0.15">
      <c r="A34" s="27" t="s">
        <v>622</v>
      </c>
      <c r="B34" s="36">
        <v>2150</v>
      </c>
      <c r="C34" s="11"/>
      <c r="D34" s="77" t="s">
        <v>110</v>
      </c>
      <c r="E34" s="36">
        <v>3250</v>
      </c>
      <c r="F34" s="11"/>
      <c r="G34" s="77" t="s">
        <v>107</v>
      </c>
      <c r="H34" s="36" t="s">
        <v>623</v>
      </c>
      <c r="I34" s="13"/>
      <c r="J34" s="27" t="s">
        <v>107</v>
      </c>
      <c r="K34" s="36" t="s">
        <v>113</v>
      </c>
      <c r="L34" s="13"/>
      <c r="M34" s="77" t="s">
        <v>107</v>
      </c>
      <c r="N34" s="36">
        <v>450</v>
      </c>
      <c r="O34" s="33"/>
      <c r="Q34"/>
    </row>
    <row r="35" spans="1:17" s="3" customFormat="1" ht="17.100000000000001" customHeight="1" x14ac:dyDescent="0.15">
      <c r="A35" s="17" t="s">
        <v>108</v>
      </c>
      <c r="B35" s="133" t="s">
        <v>114</v>
      </c>
      <c r="C35" s="21"/>
      <c r="D35" s="16" t="s">
        <v>111</v>
      </c>
      <c r="E35" s="22">
        <v>1800</v>
      </c>
      <c r="F35" s="21"/>
      <c r="G35" s="24"/>
      <c r="H35" s="22"/>
      <c r="I35" s="20"/>
      <c r="J35" s="17"/>
      <c r="K35" s="22"/>
      <c r="L35" s="20"/>
      <c r="M35" s="24"/>
      <c r="N35" s="22"/>
      <c r="O35" s="32"/>
      <c r="Q35"/>
    </row>
    <row r="36" spans="1:17" s="3" customFormat="1" ht="17.100000000000001" customHeight="1" x14ac:dyDescent="0.15">
      <c r="A36" s="27" t="s">
        <v>109</v>
      </c>
      <c r="B36" s="148" t="s">
        <v>114</v>
      </c>
      <c r="C36" s="11"/>
      <c r="D36" s="77" t="s">
        <v>112</v>
      </c>
      <c r="E36" s="36">
        <v>2250</v>
      </c>
      <c r="F36" s="11"/>
      <c r="G36" s="25"/>
      <c r="H36" s="36"/>
      <c r="I36" s="13"/>
      <c r="J36" s="27"/>
      <c r="K36" s="36"/>
      <c r="L36" s="13"/>
      <c r="M36" s="25"/>
      <c r="N36" s="36"/>
      <c r="O36" s="33"/>
      <c r="Q36"/>
    </row>
    <row r="37" spans="1:17" s="3" customFormat="1" ht="17.100000000000001" customHeight="1" x14ac:dyDescent="0.15">
      <c r="A37" s="17"/>
      <c r="B37" s="22"/>
      <c r="C37" s="21"/>
      <c r="D37" s="16"/>
      <c r="E37" s="22"/>
      <c r="F37" s="21"/>
      <c r="G37" s="24"/>
      <c r="H37" s="22"/>
      <c r="I37" s="20"/>
      <c r="J37" s="17"/>
      <c r="K37" s="22"/>
      <c r="L37" s="20"/>
      <c r="M37" s="24"/>
      <c r="N37" s="22"/>
      <c r="O37" s="32"/>
      <c r="Q37"/>
    </row>
    <row r="38" spans="1:17" s="3" customFormat="1" ht="17.100000000000001" customHeight="1" x14ac:dyDescent="0.15">
      <c r="A38" s="17"/>
      <c r="B38" s="22"/>
      <c r="C38" s="21"/>
      <c r="D38" s="16"/>
      <c r="E38" s="22"/>
      <c r="F38" s="21"/>
      <c r="G38" s="24"/>
      <c r="H38" s="22"/>
      <c r="I38" s="20"/>
      <c r="J38" s="17"/>
      <c r="K38" s="22"/>
      <c r="L38" s="20"/>
      <c r="M38" s="24"/>
      <c r="N38" s="22"/>
      <c r="O38" s="32"/>
      <c r="Q38"/>
    </row>
    <row r="39" spans="1:17" s="3" customFormat="1" ht="17.100000000000001" customHeight="1" x14ac:dyDescent="0.15">
      <c r="A39" s="111"/>
      <c r="B39" s="108"/>
      <c r="C39" s="112"/>
      <c r="D39" s="145"/>
      <c r="E39" s="108"/>
      <c r="F39" s="112"/>
      <c r="G39" s="146"/>
      <c r="H39" s="108"/>
      <c r="I39" s="116"/>
      <c r="J39" s="111"/>
      <c r="K39" s="108"/>
      <c r="L39" s="116"/>
      <c r="M39" s="146"/>
      <c r="N39" s="108"/>
      <c r="O39" s="117"/>
      <c r="Q39"/>
    </row>
    <row r="40" spans="1:17" s="3" customFormat="1" ht="20.100000000000001" customHeight="1" x14ac:dyDescent="0.15">
      <c r="A40" s="165" t="s">
        <v>39</v>
      </c>
      <c r="B40" s="68">
        <f>SUM(B34:B39)</f>
        <v>2150</v>
      </c>
      <c r="C40" s="68">
        <f>SUM(C34:C39)</f>
        <v>0</v>
      </c>
      <c r="D40" s="120" t="s">
        <v>39</v>
      </c>
      <c r="E40" s="68">
        <f>SUM(E34:E39)</f>
        <v>7300</v>
      </c>
      <c r="F40" s="68">
        <f>SUM(F34:F39)</f>
        <v>0</v>
      </c>
      <c r="G40" s="120" t="s">
        <v>39</v>
      </c>
      <c r="H40" s="68">
        <f>SUM(H34:H39)</f>
        <v>0</v>
      </c>
      <c r="I40" s="68">
        <f>SUM(I34:I39)</f>
        <v>0</v>
      </c>
      <c r="J40" s="120" t="s">
        <v>39</v>
      </c>
      <c r="K40" s="68">
        <f>SUM(K34:K39)</f>
        <v>0</v>
      </c>
      <c r="L40" s="70">
        <f>SUM(L34:L39)</f>
        <v>0</v>
      </c>
      <c r="M40" s="120" t="s">
        <v>39</v>
      </c>
      <c r="N40" s="68">
        <f>SUM(N34:N39)</f>
        <v>450</v>
      </c>
      <c r="O40" s="101">
        <f>SUM(O34:O39)</f>
        <v>0</v>
      </c>
      <c r="Q40"/>
    </row>
    <row r="41" spans="1:17" x14ac:dyDescent="0.15">
      <c r="A41" s="336" t="s">
        <v>535</v>
      </c>
      <c r="B41" s="337"/>
      <c r="C41" s="337"/>
      <c r="D41" s="337"/>
      <c r="E41" s="337"/>
    </row>
    <row r="47" spans="1:17" s="3" customFormat="1" x14ac:dyDescent="0.15">
      <c r="Q47"/>
    </row>
    <row r="48" spans="1:17" s="3" customFormat="1" x14ac:dyDescent="0.15">
      <c r="A48" s="1"/>
      <c r="E48" s="6"/>
      <c r="Q48"/>
    </row>
  </sheetData>
  <mergeCells count="16">
    <mergeCell ref="M5:O5"/>
    <mergeCell ref="A41:E41"/>
    <mergeCell ref="B1:D1"/>
    <mergeCell ref="E1:E2"/>
    <mergeCell ref="F1:G2"/>
    <mergeCell ref="H1:J1"/>
    <mergeCell ref="A5:C5"/>
    <mergeCell ref="D5:F5"/>
    <mergeCell ref="G5:I5"/>
    <mergeCell ref="J5:L5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79" orientation="landscape" r:id="rId1"/>
  <headerFooter>
    <oddFooter>&amp;C&amp;8 3&amp;R&amp;8㈱岐阜折込センター　平成31年2月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showZeros="0" topLeftCell="A4" zoomScale="75" zoomScaleNormal="75" workbookViewId="0">
      <selection activeCell="B26" sqref="B26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8" t="s">
        <v>8</v>
      </c>
      <c r="B1" s="349">
        <f>表紙!C1</f>
        <v>0</v>
      </c>
      <c r="C1" s="349"/>
      <c r="D1" s="333"/>
      <c r="E1" s="362" t="s">
        <v>10</v>
      </c>
      <c r="F1" s="354">
        <f>表紙!F1</f>
        <v>0</v>
      </c>
      <c r="G1" s="355"/>
      <c r="H1" s="364" t="s">
        <v>11</v>
      </c>
      <c r="I1" s="365"/>
      <c r="J1" s="365"/>
      <c r="K1" s="10" t="s">
        <v>12</v>
      </c>
      <c r="L1" s="367" t="s">
        <v>13</v>
      </c>
      <c r="M1" s="366"/>
      <c r="N1" s="368" t="s">
        <v>61</v>
      </c>
      <c r="O1" s="369"/>
    </row>
    <row r="2" spans="1:17" ht="20.100000000000001" customHeight="1" x14ac:dyDescent="0.15">
      <c r="A2" s="92" t="s">
        <v>9</v>
      </c>
      <c r="B2" s="350">
        <f>表紙!C2</f>
        <v>0</v>
      </c>
      <c r="C2" s="350"/>
      <c r="D2" s="351"/>
      <c r="E2" s="363"/>
      <c r="F2" s="356"/>
      <c r="G2" s="357"/>
      <c r="H2" s="338" t="str">
        <f>表紙!J2</f>
        <v>年　　　月　　　日（　　　）</v>
      </c>
      <c r="I2" s="339"/>
      <c r="J2" s="340"/>
      <c r="K2" s="268">
        <f>表紙!K2</f>
        <v>0</v>
      </c>
      <c r="L2" s="308">
        <f>SUM(D4+D13+D21+D30)</f>
        <v>0</v>
      </c>
      <c r="M2" s="309"/>
      <c r="N2" s="345"/>
      <c r="O2" s="346"/>
    </row>
    <row r="3" spans="1:17" ht="20.100000000000001" customHeight="1" x14ac:dyDescent="0.15">
      <c r="A3" s="136"/>
      <c r="B3" s="137"/>
      <c r="C3" s="137"/>
      <c r="D3" s="137"/>
      <c r="E3" s="138"/>
      <c r="F3" s="139"/>
      <c r="G3" s="139"/>
      <c r="H3" s="140"/>
      <c r="I3" s="140"/>
      <c r="J3" s="140"/>
      <c r="K3" s="141"/>
      <c r="L3" s="142"/>
      <c r="M3" s="142"/>
      <c r="N3" s="2"/>
      <c r="O3" s="2"/>
    </row>
    <row r="4" spans="1:17" s="3" customFormat="1" ht="20.100000000000001" customHeight="1" x14ac:dyDescent="0.15">
      <c r="A4" s="219" t="s">
        <v>132</v>
      </c>
      <c r="B4" s="220">
        <f>B11+E11+I11+L11+N11</f>
        <v>10750</v>
      </c>
      <c r="C4" s="221" t="s">
        <v>128</v>
      </c>
      <c r="D4" s="49">
        <f>C11+F11+I11+L11+O11</f>
        <v>0</v>
      </c>
      <c r="E4" s="164" t="s">
        <v>127</v>
      </c>
      <c r="F4" s="11"/>
      <c r="G4" s="12"/>
      <c r="H4" s="13"/>
      <c r="I4" s="13"/>
      <c r="J4" s="14"/>
      <c r="K4" s="13"/>
      <c r="L4" s="13"/>
      <c r="M4" s="15"/>
      <c r="N4" s="13"/>
      <c r="O4" s="13"/>
      <c r="Q4"/>
    </row>
    <row r="5" spans="1:17" ht="17.100000000000001" customHeight="1" x14ac:dyDescent="0.15">
      <c r="A5" s="370" t="s">
        <v>1</v>
      </c>
      <c r="B5" s="370"/>
      <c r="C5" s="370"/>
      <c r="D5" s="370" t="s">
        <v>2</v>
      </c>
      <c r="E5" s="370"/>
      <c r="F5" s="370"/>
      <c r="G5" s="370" t="s">
        <v>3</v>
      </c>
      <c r="H5" s="370"/>
      <c r="I5" s="370"/>
      <c r="J5" s="370" t="s">
        <v>4</v>
      </c>
      <c r="K5" s="370"/>
      <c r="L5" s="370"/>
      <c r="M5" s="347" t="s">
        <v>5</v>
      </c>
      <c r="N5" s="347"/>
      <c r="O5" s="347"/>
      <c r="P5" s="5"/>
      <c r="Q5" s="5"/>
    </row>
    <row r="6" spans="1:17" ht="14.1" customHeight="1" x14ac:dyDescent="0.15">
      <c r="A6" s="88" t="s">
        <v>14</v>
      </c>
      <c r="B6" s="74" t="s">
        <v>15</v>
      </c>
      <c r="C6" s="89" t="s">
        <v>7</v>
      </c>
      <c r="D6" s="83" t="s">
        <v>14</v>
      </c>
      <c r="E6" s="74" t="s">
        <v>15</v>
      </c>
      <c r="F6" s="89" t="s">
        <v>7</v>
      </c>
      <c r="G6" s="83" t="s">
        <v>14</v>
      </c>
      <c r="H6" s="74" t="s">
        <v>15</v>
      </c>
      <c r="I6" s="89" t="s">
        <v>7</v>
      </c>
      <c r="J6" s="83" t="s">
        <v>14</v>
      </c>
      <c r="K6" s="74" t="s">
        <v>15</v>
      </c>
      <c r="L6" s="89" t="s">
        <v>7</v>
      </c>
      <c r="M6" s="83" t="s">
        <v>14</v>
      </c>
      <c r="N6" s="74" t="s">
        <v>15</v>
      </c>
      <c r="O6" s="89" t="s">
        <v>7</v>
      </c>
      <c r="P6" s="4"/>
      <c r="Q6" s="2"/>
    </row>
    <row r="7" spans="1:17" s="3" customFormat="1" ht="17.100000000000001" customHeight="1" x14ac:dyDescent="0.15">
      <c r="A7" s="247" t="s">
        <v>118</v>
      </c>
      <c r="B7" s="248">
        <v>2500</v>
      </c>
      <c r="C7" s="248"/>
      <c r="D7" s="250" t="s">
        <v>121</v>
      </c>
      <c r="E7" s="248">
        <v>3500</v>
      </c>
      <c r="F7" s="249"/>
      <c r="G7" s="250" t="s">
        <v>115</v>
      </c>
      <c r="H7" s="248" t="s">
        <v>125</v>
      </c>
      <c r="I7" s="249"/>
      <c r="J7" s="247" t="s">
        <v>115</v>
      </c>
      <c r="K7" s="248" t="s">
        <v>125</v>
      </c>
      <c r="L7" s="249"/>
      <c r="M7" s="250" t="s">
        <v>123</v>
      </c>
      <c r="N7" s="248">
        <v>100</v>
      </c>
      <c r="O7" s="249"/>
      <c r="Q7"/>
    </row>
    <row r="8" spans="1:17" s="3" customFormat="1" ht="17.100000000000001" customHeight="1" x14ac:dyDescent="0.15">
      <c r="A8" s="235" t="s">
        <v>119</v>
      </c>
      <c r="B8" s="232">
        <v>2150</v>
      </c>
      <c r="C8" s="232"/>
      <c r="D8" s="231" t="s">
        <v>547</v>
      </c>
      <c r="E8" s="232">
        <v>1100</v>
      </c>
      <c r="F8" s="233"/>
      <c r="G8" s="235" t="s">
        <v>122</v>
      </c>
      <c r="H8" s="232" t="s">
        <v>126</v>
      </c>
      <c r="I8" s="233"/>
      <c r="J8" s="235" t="s">
        <v>116</v>
      </c>
      <c r="K8" s="232" t="s">
        <v>125</v>
      </c>
      <c r="L8" s="233"/>
      <c r="M8" s="235" t="s">
        <v>124</v>
      </c>
      <c r="N8" s="232" t="s">
        <v>126</v>
      </c>
      <c r="O8" s="233"/>
      <c r="Q8"/>
    </row>
    <row r="9" spans="1:17" s="3" customFormat="1" ht="17.100000000000001" customHeight="1" x14ac:dyDescent="0.15">
      <c r="A9" s="247" t="s">
        <v>120</v>
      </c>
      <c r="B9" s="248">
        <v>1400</v>
      </c>
      <c r="C9" s="248"/>
      <c r="D9" s="250"/>
      <c r="E9" s="248"/>
      <c r="F9" s="249"/>
      <c r="G9" s="247" t="s">
        <v>117</v>
      </c>
      <c r="H9" s="248" t="s">
        <v>125</v>
      </c>
      <c r="I9" s="249"/>
      <c r="J9" s="247" t="s">
        <v>117</v>
      </c>
      <c r="K9" s="248" t="s">
        <v>125</v>
      </c>
      <c r="L9" s="249"/>
      <c r="M9" s="251"/>
      <c r="N9" s="248"/>
      <c r="O9" s="249"/>
      <c r="Q9"/>
    </row>
    <row r="10" spans="1:17" s="3" customFormat="1" ht="17.100000000000001" customHeight="1" x14ac:dyDescent="0.15">
      <c r="A10" s="237"/>
      <c r="B10" s="238"/>
      <c r="C10" s="241"/>
      <c r="D10" s="240"/>
      <c r="E10" s="238"/>
      <c r="F10" s="241"/>
      <c r="G10" s="237"/>
      <c r="H10" s="238"/>
      <c r="I10" s="241"/>
      <c r="J10" s="237"/>
      <c r="K10" s="238"/>
      <c r="L10" s="241"/>
      <c r="M10" s="242"/>
      <c r="N10" s="238"/>
      <c r="O10" s="241"/>
      <c r="Q10"/>
    </row>
    <row r="11" spans="1:17" s="3" customFormat="1" ht="20.100000000000001" customHeight="1" x14ac:dyDescent="0.15">
      <c r="A11" s="243" t="s">
        <v>39</v>
      </c>
      <c r="B11" s="244">
        <f>SUM(B7:B10)</f>
        <v>6050</v>
      </c>
      <c r="C11" s="246">
        <f>SUM(C7:C10)</f>
        <v>0</v>
      </c>
      <c r="D11" s="243" t="s">
        <v>39</v>
      </c>
      <c r="E11" s="244">
        <f>SUM(E7:E10)</f>
        <v>4600</v>
      </c>
      <c r="F11" s="246">
        <f>SUM(F7:F10)</f>
        <v>0</v>
      </c>
      <c r="G11" s="243" t="s">
        <v>39</v>
      </c>
      <c r="H11" s="244">
        <f>SUM(H7:H10)</f>
        <v>0</v>
      </c>
      <c r="I11" s="246">
        <f>SUM(I7:I10)</f>
        <v>0</v>
      </c>
      <c r="J11" s="243" t="s">
        <v>39</v>
      </c>
      <c r="K11" s="244">
        <f>SUM(K7:K10)</f>
        <v>0</v>
      </c>
      <c r="L11" s="246">
        <f>SUM(L7:L10)</f>
        <v>0</v>
      </c>
      <c r="M11" s="243" t="s">
        <v>39</v>
      </c>
      <c r="N11" s="244">
        <f>SUM(N7:N10)</f>
        <v>100</v>
      </c>
      <c r="O11" s="246">
        <f>SUM(O7:O10)</f>
        <v>0</v>
      </c>
      <c r="Q11"/>
    </row>
    <row r="12" spans="1:17" s="3" customFormat="1" ht="20.100000000000001" customHeight="1" x14ac:dyDescent="0.15">
      <c r="A12" s="143"/>
      <c r="B12" s="13"/>
      <c r="C12" s="13"/>
      <c r="D12" s="15"/>
      <c r="E12" s="13"/>
      <c r="F12" s="13"/>
      <c r="G12" s="15"/>
      <c r="H12" s="13"/>
      <c r="I12" s="13"/>
      <c r="J12" s="15"/>
      <c r="K12" s="13"/>
      <c r="L12" s="13"/>
      <c r="M12" s="15"/>
      <c r="N12" s="13"/>
      <c r="O12" s="13"/>
      <c r="Q12"/>
    </row>
    <row r="13" spans="1:17" ht="20.100000000000001" customHeight="1" x14ac:dyDescent="0.15">
      <c r="A13" s="48" t="s">
        <v>133</v>
      </c>
      <c r="B13" s="49">
        <f>B19+E19+H19+K19+N19</f>
        <v>14800</v>
      </c>
      <c r="C13" s="163" t="s">
        <v>128</v>
      </c>
      <c r="D13" s="49">
        <f>C19+F19+I19+L19+O19</f>
        <v>0</v>
      </c>
      <c r="E13" s="164" t="s">
        <v>127</v>
      </c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7" ht="14.1" customHeight="1" x14ac:dyDescent="0.15">
      <c r="A14" s="61" t="s">
        <v>14</v>
      </c>
      <c r="B14" s="62" t="s">
        <v>15</v>
      </c>
      <c r="C14" s="66" t="s">
        <v>7</v>
      </c>
      <c r="D14" s="65" t="s">
        <v>14</v>
      </c>
      <c r="E14" s="62" t="s">
        <v>15</v>
      </c>
      <c r="F14" s="66" t="s">
        <v>7</v>
      </c>
      <c r="G14" s="65" t="s">
        <v>14</v>
      </c>
      <c r="H14" s="62" t="s">
        <v>15</v>
      </c>
      <c r="I14" s="66" t="s">
        <v>7</v>
      </c>
      <c r="J14" s="65" t="s">
        <v>14</v>
      </c>
      <c r="K14" s="62" t="s">
        <v>15</v>
      </c>
      <c r="L14" s="66" t="s">
        <v>7</v>
      </c>
      <c r="M14" s="65" t="s">
        <v>14</v>
      </c>
      <c r="N14" s="62" t="s">
        <v>15</v>
      </c>
      <c r="O14" s="66" t="s">
        <v>7</v>
      </c>
      <c r="P14" s="4"/>
      <c r="Q14" s="2"/>
    </row>
    <row r="15" spans="1:17" ht="17.100000000000001" customHeight="1" x14ac:dyDescent="0.15">
      <c r="A15" s="55" t="s">
        <v>134</v>
      </c>
      <c r="B15" s="53">
        <v>3150</v>
      </c>
      <c r="C15" s="53"/>
      <c r="D15" s="55" t="s">
        <v>543</v>
      </c>
      <c r="E15" s="53">
        <v>1800</v>
      </c>
      <c r="F15" s="60"/>
      <c r="G15" s="55" t="s">
        <v>138</v>
      </c>
      <c r="H15" s="53" t="s">
        <v>84</v>
      </c>
      <c r="I15" s="60"/>
      <c r="J15" s="55" t="s">
        <v>138</v>
      </c>
      <c r="K15" s="53" t="s">
        <v>84</v>
      </c>
      <c r="L15" s="60"/>
      <c r="M15" s="55" t="s">
        <v>138</v>
      </c>
      <c r="N15" s="53">
        <v>550</v>
      </c>
      <c r="O15" s="60"/>
    </row>
    <row r="16" spans="1:17" ht="17.100000000000001" customHeight="1" x14ac:dyDescent="0.15">
      <c r="A16" s="16" t="s">
        <v>135</v>
      </c>
      <c r="B16" s="22">
        <v>3350</v>
      </c>
      <c r="C16" s="22"/>
      <c r="D16" s="16" t="s">
        <v>137</v>
      </c>
      <c r="E16" s="22">
        <v>2700</v>
      </c>
      <c r="F16" s="19"/>
      <c r="G16" s="18" t="s">
        <v>139</v>
      </c>
      <c r="H16" s="22" t="s">
        <v>141</v>
      </c>
      <c r="I16" s="19"/>
      <c r="J16" s="16" t="s">
        <v>139</v>
      </c>
      <c r="K16" s="22" t="s">
        <v>84</v>
      </c>
      <c r="L16" s="19"/>
      <c r="M16" s="18"/>
      <c r="N16" s="22"/>
      <c r="O16" s="19"/>
    </row>
    <row r="17" spans="1:17" ht="17.100000000000001" customHeight="1" x14ac:dyDescent="0.15">
      <c r="A17" s="38" t="s">
        <v>542</v>
      </c>
      <c r="B17" s="39">
        <v>3250</v>
      </c>
      <c r="C17" s="39"/>
      <c r="D17" s="41" t="s">
        <v>136</v>
      </c>
      <c r="E17" s="39" t="s">
        <v>140</v>
      </c>
      <c r="F17" s="40"/>
      <c r="G17" s="42" t="s">
        <v>136</v>
      </c>
      <c r="H17" s="39" t="s">
        <v>84</v>
      </c>
      <c r="I17" s="40"/>
      <c r="J17" s="41" t="s">
        <v>136</v>
      </c>
      <c r="K17" s="39" t="s">
        <v>84</v>
      </c>
      <c r="L17" s="40"/>
      <c r="M17" s="42"/>
      <c r="N17" s="39"/>
      <c r="O17" s="40"/>
    </row>
    <row r="18" spans="1:17" ht="17.100000000000001" customHeight="1" x14ac:dyDescent="0.15">
      <c r="A18" s="111"/>
      <c r="B18" s="108"/>
      <c r="C18" s="114"/>
      <c r="D18" s="145"/>
      <c r="E18" s="108"/>
      <c r="F18" s="114"/>
      <c r="G18" s="113"/>
      <c r="H18" s="108"/>
      <c r="I18" s="114"/>
      <c r="J18" s="145"/>
      <c r="K18" s="108"/>
      <c r="L18" s="114"/>
      <c r="M18" s="113"/>
      <c r="N18" s="108"/>
      <c r="O18" s="114"/>
    </row>
    <row r="19" spans="1:17" s="3" customFormat="1" ht="20.100000000000001" customHeight="1" x14ac:dyDescent="0.15">
      <c r="A19" s="165" t="s">
        <v>39</v>
      </c>
      <c r="B19" s="68">
        <f>SUM(B15:B18)</f>
        <v>9750</v>
      </c>
      <c r="C19" s="69">
        <f>SUM(C15:C18)</f>
        <v>0</v>
      </c>
      <c r="D19" s="120" t="s">
        <v>39</v>
      </c>
      <c r="E19" s="68">
        <f>SUM(E15:E18)</f>
        <v>4500</v>
      </c>
      <c r="F19" s="69">
        <f>SUM(F15:F18)</f>
        <v>0</v>
      </c>
      <c r="G19" s="120" t="s">
        <v>39</v>
      </c>
      <c r="H19" s="68">
        <f>SUM(H15:H18)</f>
        <v>0</v>
      </c>
      <c r="I19" s="69">
        <f>SUM(I15:I18)</f>
        <v>0</v>
      </c>
      <c r="J19" s="120" t="s">
        <v>39</v>
      </c>
      <c r="K19" s="68">
        <f>SUM(K15:K18)</f>
        <v>0</v>
      </c>
      <c r="L19" s="69">
        <f>SUM(L15:L18)</f>
        <v>0</v>
      </c>
      <c r="M19" s="120" t="s">
        <v>39</v>
      </c>
      <c r="N19" s="68">
        <f>SUM(N15:N18)</f>
        <v>550</v>
      </c>
      <c r="O19" s="69">
        <f>SUM(O15:O18)</f>
        <v>0</v>
      </c>
      <c r="Q19"/>
    </row>
    <row r="20" spans="1:17" s="3" customFormat="1" ht="20.100000000000001" customHeight="1" x14ac:dyDescent="0.15">
      <c r="A20" s="143"/>
      <c r="B20" s="13"/>
      <c r="C20" s="13"/>
      <c r="D20" s="15"/>
      <c r="E20" s="13"/>
      <c r="F20" s="13"/>
      <c r="G20" s="15"/>
      <c r="H20" s="13"/>
      <c r="I20" s="13"/>
      <c r="J20" s="15"/>
      <c r="K20" s="13"/>
      <c r="L20" s="13"/>
      <c r="M20" s="15"/>
      <c r="N20" s="13"/>
      <c r="O20" s="13"/>
      <c r="Q20"/>
    </row>
    <row r="21" spans="1:17" ht="17.100000000000001" customHeight="1" x14ac:dyDescent="0.15">
      <c r="A21" s="48" t="s">
        <v>142</v>
      </c>
      <c r="B21" s="49">
        <f>B28+E28+N28</f>
        <v>8700</v>
      </c>
      <c r="C21" s="163" t="s">
        <v>128</v>
      </c>
      <c r="D21" s="49">
        <f>C28+F28+I28+L28+O28</f>
        <v>0</v>
      </c>
      <c r="E21" s="164" t="s">
        <v>127</v>
      </c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7" ht="14.1" customHeight="1" x14ac:dyDescent="0.15">
      <c r="A22" s="61" t="s">
        <v>14</v>
      </c>
      <c r="B22" s="62" t="s">
        <v>15</v>
      </c>
      <c r="C22" s="63" t="s">
        <v>7</v>
      </c>
      <c r="D22" s="65" t="s">
        <v>14</v>
      </c>
      <c r="E22" s="62" t="s">
        <v>15</v>
      </c>
      <c r="F22" s="63" t="s">
        <v>7</v>
      </c>
      <c r="G22" s="65" t="s">
        <v>14</v>
      </c>
      <c r="H22" s="62" t="s">
        <v>15</v>
      </c>
      <c r="I22" s="63" t="s">
        <v>7</v>
      </c>
      <c r="J22" s="65" t="s">
        <v>14</v>
      </c>
      <c r="K22" s="62" t="s">
        <v>15</v>
      </c>
      <c r="L22" s="63" t="s">
        <v>7</v>
      </c>
      <c r="M22" s="65" t="s">
        <v>14</v>
      </c>
      <c r="N22" s="62" t="s">
        <v>15</v>
      </c>
      <c r="O22" s="66" t="s">
        <v>7</v>
      </c>
    </row>
    <row r="23" spans="1:17" ht="17.100000000000001" customHeight="1" x14ac:dyDescent="0.15">
      <c r="A23" s="253" t="s">
        <v>528</v>
      </c>
      <c r="B23" s="254">
        <v>1650</v>
      </c>
      <c r="C23" s="254"/>
      <c r="D23" s="55" t="s">
        <v>544</v>
      </c>
      <c r="E23" s="53">
        <v>2750</v>
      </c>
      <c r="F23" s="54"/>
      <c r="G23" s="55" t="s">
        <v>143</v>
      </c>
      <c r="H23" s="53" t="s">
        <v>504</v>
      </c>
      <c r="I23" s="54"/>
      <c r="J23" s="55" t="s">
        <v>143</v>
      </c>
      <c r="K23" s="53" t="s">
        <v>504</v>
      </c>
      <c r="L23" s="59"/>
      <c r="M23" s="56" t="s">
        <v>149</v>
      </c>
      <c r="N23" s="211" t="s">
        <v>150</v>
      </c>
      <c r="O23" s="60"/>
    </row>
    <row r="24" spans="1:17" ht="17.100000000000001" customHeight="1" x14ac:dyDescent="0.15">
      <c r="A24" s="235" t="s">
        <v>529</v>
      </c>
      <c r="B24" s="232">
        <v>1550</v>
      </c>
      <c r="C24" s="232"/>
      <c r="D24" s="16" t="s">
        <v>146</v>
      </c>
      <c r="E24" s="22" t="s">
        <v>84</v>
      </c>
      <c r="F24" s="21"/>
      <c r="G24" s="16" t="s">
        <v>148</v>
      </c>
      <c r="H24" s="22" t="s">
        <v>504</v>
      </c>
      <c r="I24" s="21"/>
      <c r="J24" s="16" t="s">
        <v>148</v>
      </c>
      <c r="K24" s="22" t="s">
        <v>504</v>
      </c>
      <c r="L24" s="20"/>
      <c r="M24" s="18"/>
      <c r="N24" s="22"/>
      <c r="O24" s="19"/>
    </row>
    <row r="25" spans="1:17" ht="17.100000000000001" customHeight="1" x14ac:dyDescent="0.15">
      <c r="A25" s="235" t="s">
        <v>144</v>
      </c>
      <c r="B25" s="232">
        <v>2150</v>
      </c>
      <c r="C25" s="232"/>
      <c r="D25" s="16" t="s">
        <v>147</v>
      </c>
      <c r="E25" s="22" t="s">
        <v>84</v>
      </c>
      <c r="F25" s="21"/>
      <c r="G25" s="16" t="s">
        <v>146</v>
      </c>
      <c r="H25" s="22" t="s">
        <v>504</v>
      </c>
      <c r="I25" s="21"/>
      <c r="J25" s="16" t="s">
        <v>146</v>
      </c>
      <c r="K25" s="22" t="s">
        <v>504</v>
      </c>
      <c r="L25" s="20"/>
      <c r="M25" s="18"/>
      <c r="N25" s="22"/>
      <c r="O25" s="19"/>
    </row>
    <row r="26" spans="1:17" ht="17.100000000000001" customHeight="1" x14ac:dyDescent="0.15">
      <c r="A26" s="255" t="s">
        <v>145</v>
      </c>
      <c r="B26" s="256">
        <v>600</v>
      </c>
      <c r="C26" s="256"/>
      <c r="D26" s="41"/>
      <c r="E26" s="39"/>
      <c r="F26" s="43"/>
      <c r="G26" s="41" t="s">
        <v>147</v>
      </c>
      <c r="H26" s="39" t="s">
        <v>504</v>
      </c>
      <c r="I26" s="43"/>
      <c r="J26" s="41" t="s">
        <v>147</v>
      </c>
      <c r="K26" s="39" t="s">
        <v>504</v>
      </c>
      <c r="L26" s="44"/>
      <c r="M26" s="42"/>
      <c r="N26" s="39"/>
      <c r="O26" s="40"/>
    </row>
    <row r="27" spans="1:17" ht="17.100000000000001" customHeight="1" x14ac:dyDescent="0.15">
      <c r="A27" s="237"/>
      <c r="B27" s="238"/>
      <c r="C27" s="239"/>
      <c r="D27" s="145"/>
      <c r="E27" s="108"/>
      <c r="F27" s="112"/>
      <c r="G27" s="113"/>
      <c r="H27" s="108"/>
      <c r="I27" s="112"/>
      <c r="J27" s="145"/>
      <c r="K27" s="108"/>
      <c r="L27" s="116"/>
      <c r="M27" s="113"/>
      <c r="N27" s="108"/>
      <c r="O27" s="114"/>
    </row>
    <row r="28" spans="1:17" ht="20.100000000000001" customHeight="1" x14ac:dyDescent="0.15">
      <c r="A28" s="243" t="s">
        <v>39</v>
      </c>
      <c r="B28" s="244">
        <f>SUM(B23:B27)</f>
        <v>5950</v>
      </c>
      <c r="C28" s="245">
        <f>SUM(C23:C27)</f>
        <v>0</v>
      </c>
      <c r="D28" s="120" t="s">
        <v>39</v>
      </c>
      <c r="E28" s="68">
        <f>SUM(E23:E27)</f>
        <v>2750</v>
      </c>
      <c r="F28" s="70">
        <f>SUM(F23:F27)</f>
        <v>0</v>
      </c>
      <c r="G28" s="120" t="s">
        <v>39</v>
      </c>
      <c r="H28" s="68">
        <f>SUM(H23:H27)</f>
        <v>0</v>
      </c>
      <c r="I28" s="70">
        <f>SUM(I23:I27)</f>
        <v>0</v>
      </c>
      <c r="J28" s="120" t="s">
        <v>39</v>
      </c>
      <c r="K28" s="68">
        <f>SUM(K23:K27)</f>
        <v>0</v>
      </c>
      <c r="L28" s="70">
        <f>SUM(L23:L27)</f>
        <v>0</v>
      </c>
      <c r="M28" s="120" t="s">
        <v>39</v>
      </c>
      <c r="N28" s="68">
        <f>SUM(N23:N27)</f>
        <v>0</v>
      </c>
      <c r="O28" s="69">
        <f>SUM(O23:O27)</f>
        <v>0</v>
      </c>
    </row>
    <row r="29" spans="1:17" ht="20.100000000000001" customHeight="1" x14ac:dyDescent="0.15">
      <c r="A29" s="143"/>
      <c r="B29" s="13"/>
      <c r="C29" s="13"/>
      <c r="D29" s="15"/>
      <c r="E29" s="13"/>
      <c r="F29" s="13"/>
      <c r="G29" s="15"/>
      <c r="H29" s="13"/>
      <c r="I29" s="13"/>
      <c r="J29" s="15"/>
      <c r="K29" s="13"/>
      <c r="L29" s="13"/>
      <c r="M29" s="15"/>
      <c r="N29" s="13"/>
      <c r="O29" s="13"/>
    </row>
    <row r="30" spans="1:17" s="3" customFormat="1" ht="20.100000000000001" customHeight="1" x14ac:dyDescent="0.15">
      <c r="A30" s="48" t="s">
        <v>151</v>
      </c>
      <c r="B30" s="49">
        <f>B38+E38+H38+N38</f>
        <v>6000</v>
      </c>
      <c r="C30" s="163" t="s">
        <v>128</v>
      </c>
      <c r="D30" s="49">
        <f>C38+F38+I38+L38+O38</f>
        <v>0</v>
      </c>
      <c r="E30" s="164" t="s">
        <v>127</v>
      </c>
      <c r="F30" s="11"/>
      <c r="G30" s="12"/>
      <c r="H30" s="13"/>
      <c r="I30" s="13"/>
      <c r="J30" s="14"/>
      <c r="K30" s="13"/>
      <c r="L30" s="13"/>
      <c r="M30" s="15"/>
      <c r="N30" s="13"/>
      <c r="O30" s="13"/>
      <c r="Q30"/>
    </row>
    <row r="31" spans="1:17" ht="14.1" customHeight="1" x14ac:dyDescent="0.15">
      <c r="A31" s="61" t="s">
        <v>14</v>
      </c>
      <c r="B31" s="62" t="s">
        <v>15</v>
      </c>
      <c r="C31" s="63" t="s">
        <v>7</v>
      </c>
      <c r="D31" s="65" t="s">
        <v>14</v>
      </c>
      <c r="E31" s="62" t="s">
        <v>15</v>
      </c>
      <c r="F31" s="63" t="s">
        <v>7</v>
      </c>
      <c r="G31" s="65" t="s">
        <v>14</v>
      </c>
      <c r="H31" s="62" t="s">
        <v>15</v>
      </c>
      <c r="I31" s="63" t="s">
        <v>7</v>
      </c>
      <c r="J31" s="65" t="s">
        <v>14</v>
      </c>
      <c r="K31" s="62" t="s">
        <v>15</v>
      </c>
      <c r="L31" s="66" t="s">
        <v>7</v>
      </c>
      <c r="M31" s="64" t="s">
        <v>14</v>
      </c>
      <c r="N31" s="62" t="s">
        <v>15</v>
      </c>
      <c r="O31" s="66" t="s">
        <v>7</v>
      </c>
    </row>
    <row r="32" spans="1:17" ht="17.100000000000001" customHeight="1" x14ac:dyDescent="0.15">
      <c r="A32" s="52" t="s">
        <v>527</v>
      </c>
      <c r="B32" s="53">
        <v>1750</v>
      </c>
      <c r="C32" s="54"/>
      <c r="D32" s="55" t="s">
        <v>545</v>
      </c>
      <c r="E32" s="53">
        <v>2100</v>
      </c>
      <c r="F32" s="54"/>
      <c r="G32" s="56" t="s">
        <v>152</v>
      </c>
      <c r="H32" s="53" t="s">
        <v>533</v>
      </c>
      <c r="I32" s="54"/>
      <c r="J32" s="55" t="s">
        <v>152</v>
      </c>
      <c r="K32" s="53" t="s">
        <v>84</v>
      </c>
      <c r="L32" s="57"/>
      <c r="M32" s="58" t="s">
        <v>149</v>
      </c>
      <c r="N32" s="53">
        <v>400</v>
      </c>
      <c r="O32" s="57"/>
    </row>
    <row r="33" spans="1:17" ht="17.100000000000001" customHeight="1" x14ac:dyDescent="0.15">
      <c r="A33" s="17"/>
      <c r="B33" s="22"/>
      <c r="C33" s="21"/>
      <c r="D33" s="231" t="s">
        <v>546</v>
      </c>
      <c r="E33" s="232">
        <v>1750</v>
      </c>
      <c r="F33" s="234"/>
      <c r="G33" s="18"/>
      <c r="H33" s="22"/>
      <c r="I33" s="20"/>
      <c r="J33" s="16"/>
      <c r="K33" s="22"/>
      <c r="L33" s="32"/>
      <c r="M33" s="23"/>
      <c r="N33" s="22"/>
      <c r="O33" s="32"/>
    </row>
    <row r="34" spans="1:17" ht="17.100000000000001" customHeight="1" x14ac:dyDescent="0.15">
      <c r="A34" s="17"/>
      <c r="B34" s="22"/>
      <c r="C34" s="21"/>
      <c r="D34" s="231"/>
      <c r="E34" s="232"/>
      <c r="F34" s="234"/>
      <c r="G34" s="18"/>
      <c r="H34" s="22"/>
      <c r="I34" s="20"/>
      <c r="J34" s="16"/>
      <c r="K34" s="22"/>
      <c r="L34" s="32"/>
      <c r="M34" s="23"/>
      <c r="N34" s="22"/>
      <c r="O34" s="32"/>
    </row>
    <row r="35" spans="1:17" ht="17.100000000000001" customHeight="1" x14ac:dyDescent="0.15">
      <c r="A35" s="17"/>
      <c r="B35" s="22"/>
      <c r="C35" s="21"/>
      <c r="D35" s="231"/>
      <c r="E35" s="232"/>
      <c r="F35" s="234"/>
      <c r="G35" s="18"/>
      <c r="H35" s="22"/>
      <c r="I35" s="20"/>
      <c r="J35" s="16"/>
      <c r="K35" s="22"/>
      <c r="L35" s="32"/>
      <c r="M35" s="23"/>
      <c r="N35" s="22"/>
      <c r="O35" s="32"/>
    </row>
    <row r="36" spans="1:17" ht="17.100000000000001" customHeight="1" x14ac:dyDescent="0.15">
      <c r="A36" s="27"/>
      <c r="B36" s="36"/>
      <c r="C36" s="11"/>
      <c r="D36" s="250"/>
      <c r="E36" s="248"/>
      <c r="F36" s="252"/>
      <c r="G36" s="51"/>
      <c r="H36" s="36"/>
      <c r="I36" s="13"/>
      <c r="J36" s="77"/>
      <c r="K36" s="36"/>
      <c r="L36" s="33"/>
      <c r="M36" s="15"/>
      <c r="N36" s="36"/>
      <c r="O36" s="33"/>
    </row>
    <row r="37" spans="1:17" ht="17.100000000000001" customHeight="1" x14ac:dyDescent="0.15">
      <c r="A37" s="111"/>
      <c r="B37" s="108"/>
      <c r="C37" s="112"/>
      <c r="D37" s="240"/>
      <c r="E37" s="238"/>
      <c r="F37" s="239"/>
      <c r="G37" s="113"/>
      <c r="H37" s="108"/>
      <c r="I37" s="116"/>
      <c r="J37" s="145"/>
      <c r="K37" s="108"/>
      <c r="L37" s="117"/>
      <c r="M37" s="147"/>
      <c r="N37" s="108"/>
      <c r="O37" s="117"/>
    </row>
    <row r="38" spans="1:17" s="3" customFormat="1" ht="20.100000000000001" customHeight="1" x14ac:dyDescent="0.15">
      <c r="A38" s="165" t="s">
        <v>39</v>
      </c>
      <c r="B38" s="68">
        <f>SUM(B32:B37)</f>
        <v>1750</v>
      </c>
      <c r="C38" s="70">
        <f>SUM(C32:C37)</f>
        <v>0</v>
      </c>
      <c r="D38" s="243" t="s">
        <v>39</v>
      </c>
      <c r="E38" s="244">
        <f>SUM(E32:E37)</f>
        <v>3850</v>
      </c>
      <c r="F38" s="245">
        <f>SUM(F32:F37)</f>
        <v>0</v>
      </c>
      <c r="G38" s="120" t="s">
        <v>39</v>
      </c>
      <c r="H38" s="68">
        <f>SUM(H32:H37)</f>
        <v>0</v>
      </c>
      <c r="I38" s="70">
        <f>SUM(I32:I37)</f>
        <v>0</v>
      </c>
      <c r="J38" s="120" t="s">
        <v>39</v>
      </c>
      <c r="K38" s="68">
        <f>SUM(K32:K37)</f>
        <v>0</v>
      </c>
      <c r="L38" s="69">
        <f>SUM(L32:L37)</f>
        <v>0</v>
      </c>
      <c r="M38" s="166" t="s">
        <v>39</v>
      </c>
      <c r="N38" s="68">
        <f>SUM(N32:N37)</f>
        <v>400</v>
      </c>
      <c r="O38" s="69">
        <f>SUM(O32:O37)</f>
        <v>0</v>
      </c>
      <c r="Q38"/>
    </row>
    <row r="39" spans="1:17" s="3" customFormat="1" ht="20.100000000000001" customHeight="1" x14ac:dyDescent="0.15">
      <c r="A39" s="336" t="s">
        <v>535</v>
      </c>
      <c r="B39" s="337"/>
      <c r="C39" s="337"/>
      <c r="D39" s="337"/>
      <c r="E39" s="337"/>
      <c r="F39" s="11"/>
      <c r="G39" s="12"/>
      <c r="H39" s="13"/>
      <c r="I39" s="13"/>
      <c r="J39" s="14"/>
      <c r="K39" s="13"/>
      <c r="L39" s="13"/>
      <c r="M39" s="15"/>
      <c r="N39" s="13"/>
      <c r="O39" s="13"/>
      <c r="Q39"/>
    </row>
    <row r="40" spans="1:17" s="3" customFormat="1" x14ac:dyDescent="0.15">
      <c r="Q40"/>
    </row>
    <row r="41" spans="1:17" s="3" customFormat="1" x14ac:dyDescent="0.15">
      <c r="A41" s="1"/>
      <c r="E41" s="6"/>
      <c r="Q41"/>
    </row>
  </sheetData>
  <mergeCells count="16">
    <mergeCell ref="M5:O5"/>
    <mergeCell ref="A39:E39"/>
    <mergeCell ref="B1:D1"/>
    <mergeCell ref="E1:E2"/>
    <mergeCell ref="F1:G2"/>
    <mergeCell ref="H1:J1"/>
    <mergeCell ref="A5:C5"/>
    <mergeCell ref="D5:F5"/>
    <mergeCell ref="G5:I5"/>
    <mergeCell ref="J5:L5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82" orientation="landscape" r:id="rId1"/>
  <headerFooter>
    <oddFooter>&amp;C&amp;8 4&amp;R&amp;8㈱岐阜折込センター　平成31年2月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showZeros="0" topLeftCell="A7" zoomScale="75" zoomScaleNormal="75" workbookViewId="0">
      <selection activeCell="M28" sqref="M28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8" t="s">
        <v>8</v>
      </c>
      <c r="B1" s="349">
        <f>表紙!C1</f>
        <v>0</v>
      </c>
      <c r="C1" s="349"/>
      <c r="D1" s="333"/>
      <c r="E1" s="362" t="s">
        <v>10</v>
      </c>
      <c r="F1" s="354">
        <f>表紙!F1</f>
        <v>0</v>
      </c>
      <c r="G1" s="355"/>
      <c r="H1" s="364" t="s">
        <v>11</v>
      </c>
      <c r="I1" s="365"/>
      <c r="J1" s="365"/>
      <c r="K1" s="10" t="s">
        <v>12</v>
      </c>
      <c r="L1" s="367" t="s">
        <v>13</v>
      </c>
      <c r="M1" s="366"/>
      <c r="N1" s="368" t="s">
        <v>61</v>
      </c>
      <c r="O1" s="369"/>
    </row>
    <row r="2" spans="1:17" ht="20.100000000000001" customHeight="1" x14ac:dyDescent="0.15">
      <c r="A2" s="92" t="s">
        <v>9</v>
      </c>
      <c r="B2" s="350">
        <f>表紙!C2</f>
        <v>0</v>
      </c>
      <c r="C2" s="350"/>
      <c r="D2" s="351"/>
      <c r="E2" s="363"/>
      <c r="F2" s="356"/>
      <c r="G2" s="357"/>
      <c r="H2" s="338" t="str">
        <f>表紙!J2</f>
        <v>年　　　月　　　日（　　　）</v>
      </c>
      <c r="I2" s="339"/>
      <c r="J2" s="340"/>
      <c r="K2" s="268">
        <f>表紙!K2</f>
        <v>0</v>
      </c>
      <c r="L2" s="308">
        <f>SUM(D4+D25)</f>
        <v>0</v>
      </c>
      <c r="M2" s="309"/>
      <c r="N2" s="345"/>
      <c r="O2" s="346"/>
    </row>
    <row r="3" spans="1:17" ht="20.100000000000001" customHeight="1" x14ac:dyDescent="0.15">
      <c r="A3" s="136"/>
      <c r="B3" s="137"/>
      <c r="C3" s="137"/>
      <c r="D3" s="137"/>
      <c r="E3" s="138"/>
      <c r="F3" s="139"/>
      <c r="G3" s="139"/>
      <c r="H3" s="140"/>
      <c r="I3" s="140"/>
      <c r="J3" s="140"/>
      <c r="K3" s="141"/>
      <c r="L3" s="142"/>
      <c r="M3" s="142"/>
      <c r="N3" s="2"/>
      <c r="O3" s="2"/>
    </row>
    <row r="4" spans="1:17" s="3" customFormat="1" ht="20.100000000000001" customHeight="1" x14ac:dyDescent="0.15">
      <c r="A4" s="48" t="s">
        <v>153</v>
      </c>
      <c r="B4" s="49">
        <f>B23+E23+H23+N23</f>
        <v>51500</v>
      </c>
      <c r="C4" s="163" t="s">
        <v>128</v>
      </c>
      <c r="D4" s="49">
        <f>C23+F23+I23++L23+O23</f>
        <v>0</v>
      </c>
      <c r="E4" s="164" t="s">
        <v>127</v>
      </c>
      <c r="F4" s="11"/>
      <c r="G4" s="12"/>
      <c r="H4" s="13"/>
      <c r="I4" s="13"/>
      <c r="J4" s="14"/>
      <c r="K4" s="13"/>
      <c r="L4" s="13"/>
      <c r="M4" s="15"/>
      <c r="N4" s="13"/>
      <c r="O4" s="13"/>
      <c r="Q4"/>
    </row>
    <row r="5" spans="1:17" ht="17.100000000000001" customHeight="1" x14ac:dyDescent="0.15">
      <c r="A5" s="370" t="s">
        <v>1</v>
      </c>
      <c r="B5" s="370"/>
      <c r="C5" s="370"/>
      <c r="D5" s="370" t="s">
        <v>2</v>
      </c>
      <c r="E5" s="370"/>
      <c r="F5" s="370"/>
      <c r="G5" s="370" t="s">
        <v>3</v>
      </c>
      <c r="H5" s="370"/>
      <c r="I5" s="370"/>
      <c r="J5" s="370" t="s">
        <v>4</v>
      </c>
      <c r="K5" s="370"/>
      <c r="L5" s="370"/>
      <c r="M5" s="370" t="s">
        <v>5</v>
      </c>
      <c r="N5" s="370"/>
      <c r="O5" s="370"/>
      <c r="P5" s="5"/>
      <c r="Q5" s="5"/>
    </row>
    <row r="6" spans="1:17" ht="14.1" customHeight="1" x14ac:dyDescent="0.15">
      <c r="A6" s="61" t="s">
        <v>14</v>
      </c>
      <c r="B6" s="62" t="s">
        <v>15</v>
      </c>
      <c r="C6" s="63" t="s">
        <v>7</v>
      </c>
      <c r="D6" s="65" t="s">
        <v>14</v>
      </c>
      <c r="E6" s="62" t="s">
        <v>15</v>
      </c>
      <c r="F6" s="66" t="s">
        <v>7</v>
      </c>
      <c r="G6" s="64" t="s">
        <v>14</v>
      </c>
      <c r="H6" s="62" t="s">
        <v>15</v>
      </c>
      <c r="I6" s="63" t="s">
        <v>7</v>
      </c>
      <c r="J6" s="65" t="s">
        <v>14</v>
      </c>
      <c r="K6" s="62" t="s">
        <v>15</v>
      </c>
      <c r="L6" s="66" t="s">
        <v>7</v>
      </c>
      <c r="M6" s="65" t="s">
        <v>14</v>
      </c>
      <c r="N6" s="62" t="s">
        <v>15</v>
      </c>
      <c r="O6" s="66" t="s">
        <v>7</v>
      </c>
      <c r="P6" s="4"/>
      <c r="Q6" s="2"/>
    </row>
    <row r="7" spans="1:17" s="3" customFormat="1" ht="17.100000000000001" customHeight="1" x14ac:dyDescent="0.15">
      <c r="A7" s="27" t="s">
        <v>155</v>
      </c>
      <c r="B7" s="36">
        <v>2300</v>
      </c>
      <c r="C7" s="36"/>
      <c r="D7" s="51" t="s">
        <v>174</v>
      </c>
      <c r="E7" s="36">
        <v>7550</v>
      </c>
      <c r="F7" s="80"/>
      <c r="G7" s="12" t="s">
        <v>165</v>
      </c>
      <c r="H7" s="36">
        <v>1400</v>
      </c>
      <c r="I7" s="36"/>
      <c r="J7" s="51" t="s">
        <v>154</v>
      </c>
      <c r="K7" s="36" t="s">
        <v>84</v>
      </c>
      <c r="L7" s="33"/>
      <c r="M7" s="51" t="s">
        <v>160</v>
      </c>
      <c r="N7" s="36">
        <v>600</v>
      </c>
      <c r="O7" s="105"/>
      <c r="Q7"/>
    </row>
    <row r="8" spans="1:17" s="3" customFormat="1" ht="17.100000000000001" customHeight="1" x14ac:dyDescent="0.15">
      <c r="A8" s="17" t="s">
        <v>156</v>
      </c>
      <c r="B8" s="22">
        <v>3150</v>
      </c>
      <c r="C8" s="22"/>
      <c r="D8" s="18" t="s">
        <v>549</v>
      </c>
      <c r="E8" s="22">
        <v>3000</v>
      </c>
      <c r="F8" s="19"/>
      <c r="G8" s="28" t="s">
        <v>173</v>
      </c>
      <c r="H8" s="22">
        <v>550</v>
      </c>
      <c r="I8" s="22"/>
      <c r="J8" s="17" t="s">
        <v>165</v>
      </c>
      <c r="K8" s="22" t="s">
        <v>84</v>
      </c>
      <c r="L8" s="32"/>
      <c r="M8" s="18" t="s">
        <v>166</v>
      </c>
      <c r="N8" s="22">
        <v>350</v>
      </c>
      <c r="O8" s="94"/>
      <c r="Q8"/>
    </row>
    <row r="9" spans="1:17" s="3" customFormat="1" ht="17.100000000000001" customHeight="1" x14ac:dyDescent="0.15">
      <c r="A9" s="17" t="s">
        <v>158</v>
      </c>
      <c r="B9" s="22">
        <v>1950</v>
      </c>
      <c r="C9" s="22"/>
      <c r="D9" s="18" t="s">
        <v>175</v>
      </c>
      <c r="E9" s="22">
        <v>2000</v>
      </c>
      <c r="F9" s="19"/>
      <c r="G9" s="28" t="s">
        <v>166</v>
      </c>
      <c r="H9" s="22">
        <v>450</v>
      </c>
      <c r="I9" s="22"/>
      <c r="J9" s="17" t="s">
        <v>166</v>
      </c>
      <c r="K9" s="22" t="s">
        <v>84</v>
      </c>
      <c r="L9" s="32"/>
      <c r="M9" s="18" t="s">
        <v>164</v>
      </c>
      <c r="N9" s="22">
        <v>700</v>
      </c>
      <c r="O9" s="94"/>
      <c r="Q9"/>
    </row>
    <row r="10" spans="1:17" s="3" customFormat="1" ht="17.100000000000001" customHeight="1" x14ac:dyDescent="0.15">
      <c r="A10" s="17" t="s">
        <v>159</v>
      </c>
      <c r="B10" s="22">
        <v>1500</v>
      </c>
      <c r="C10" s="22"/>
      <c r="D10" s="18" t="s">
        <v>176</v>
      </c>
      <c r="E10" s="22">
        <v>1050</v>
      </c>
      <c r="F10" s="19"/>
      <c r="G10" s="28" t="s">
        <v>167</v>
      </c>
      <c r="H10" s="22" t="s">
        <v>85</v>
      </c>
      <c r="I10" s="20"/>
      <c r="J10" s="17" t="s">
        <v>177</v>
      </c>
      <c r="K10" s="22" t="s">
        <v>84</v>
      </c>
      <c r="L10" s="32"/>
      <c r="M10" s="18" t="s">
        <v>169</v>
      </c>
      <c r="N10" s="22" t="s">
        <v>84</v>
      </c>
      <c r="O10" s="94"/>
      <c r="Q10"/>
    </row>
    <row r="11" spans="1:17" s="3" customFormat="1" ht="17.100000000000001" customHeight="1" x14ac:dyDescent="0.15">
      <c r="A11" s="17" t="s">
        <v>161</v>
      </c>
      <c r="B11" s="22">
        <v>1450</v>
      </c>
      <c r="C11" s="22"/>
      <c r="D11" s="18" t="s">
        <v>157</v>
      </c>
      <c r="E11" s="22">
        <v>1050</v>
      </c>
      <c r="F11" s="19"/>
      <c r="G11" s="28" t="s">
        <v>169</v>
      </c>
      <c r="H11" s="22" t="s">
        <v>84</v>
      </c>
      <c r="I11" s="20"/>
      <c r="J11" s="17" t="s">
        <v>160</v>
      </c>
      <c r="K11" s="22" t="s">
        <v>84</v>
      </c>
      <c r="L11" s="32"/>
      <c r="M11" s="18" t="s">
        <v>172</v>
      </c>
      <c r="N11" s="22" t="s">
        <v>85</v>
      </c>
      <c r="O11" s="94"/>
      <c r="Q11"/>
    </row>
    <row r="12" spans="1:17" s="3" customFormat="1" ht="17.100000000000001" customHeight="1" x14ac:dyDescent="0.15">
      <c r="A12" s="17" t="s">
        <v>162</v>
      </c>
      <c r="B12" s="22">
        <v>2050</v>
      </c>
      <c r="C12" s="22"/>
      <c r="D12" s="18" t="s">
        <v>553</v>
      </c>
      <c r="E12" s="22">
        <v>3400</v>
      </c>
      <c r="F12" s="19"/>
      <c r="G12" s="28" t="s">
        <v>170</v>
      </c>
      <c r="H12" s="22" t="s">
        <v>84</v>
      </c>
      <c r="I12" s="20"/>
      <c r="J12" s="17" t="s">
        <v>178</v>
      </c>
      <c r="K12" s="22" t="s">
        <v>84</v>
      </c>
      <c r="L12" s="32"/>
      <c r="M12" s="24"/>
      <c r="N12" s="22"/>
      <c r="O12" s="32"/>
      <c r="Q12"/>
    </row>
    <row r="13" spans="1:17" s="3" customFormat="1" ht="17.100000000000001" customHeight="1" x14ac:dyDescent="0.15">
      <c r="A13" s="17" t="s">
        <v>552</v>
      </c>
      <c r="B13" s="22">
        <v>4750</v>
      </c>
      <c r="C13" s="22"/>
      <c r="D13" s="18" t="s">
        <v>168</v>
      </c>
      <c r="E13" s="22" t="s">
        <v>84</v>
      </c>
      <c r="F13" s="19"/>
      <c r="G13" s="28" t="s">
        <v>171</v>
      </c>
      <c r="H13" s="22" t="s">
        <v>84</v>
      </c>
      <c r="I13" s="20"/>
      <c r="J13" s="17" t="s">
        <v>168</v>
      </c>
      <c r="K13" s="22" t="s">
        <v>84</v>
      </c>
      <c r="L13" s="32"/>
      <c r="M13" s="24"/>
      <c r="N13" s="22"/>
      <c r="O13" s="32"/>
      <c r="Q13"/>
    </row>
    <row r="14" spans="1:17" s="3" customFormat="1" ht="17.100000000000001" customHeight="1" x14ac:dyDescent="0.15">
      <c r="A14" s="162" t="s">
        <v>551</v>
      </c>
      <c r="B14" s="22">
        <v>5050</v>
      </c>
      <c r="C14" s="22"/>
      <c r="D14" s="18" t="s">
        <v>169</v>
      </c>
      <c r="E14" s="22" t="s">
        <v>84</v>
      </c>
      <c r="F14" s="19"/>
      <c r="G14" s="28" t="s">
        <v>172</v>
      </c>
      <c r="H14" s="22" t="s">
        <v>84</v>
      </c>
      <c r="I14" s="20"/>
      <c r="J14" s="17" t="s">
        <v>169</v>
      </c>
      <c r="K14" s="22" t="s">
        <v>84</v>
      </c>
      <c r="L14" s="32"/>
      <c r="M14" s="24"/>
      <c r="N14" s="22"/>
      <c r="O14" s="32"/>
      <c r="Q14"/>
    </row>
    <row r="15" spans="1:17" s="3" customFormat="1" ht="17.100000000000001" customHeight="1" x14ac:dyDescent="0.15">
      <c r="A15" s="50" t="s">
        <v>550</v>
      </c>
      <c r="B15" s="22">
        <v>2700</v>
      </c>
      <c r="C15" s="22"/>
      <c r="D15" s="18" t="s">
        <v>170</v>
      </c>
      <c r="E15" s="22" t="s">
        <v>84</v>
      </c>
      <c r="F15" s="19"/>
      <c r="G15" s="29"/>
      <c r="H15" s="22"/>
      <c r="I15" s="20"/>
      <c r="J15" s="17" t="s">
        <v>170</v>
      </c>
      <c r="K15" s="22" t="s">
        <v>84</v>
      </c>
      <c r="L15" s="32"/>
      <c r="M15" s="16"/>
      <c r="N15" s="22"/>
      <c r="O15" s="32"/>
      <c r="Q15"/>
    </row>
    <row r="16" spans="1:17" s="3" customFormat="1" ht="17.100000000000001" customHeight="1" x14ac:dyDescent="0.15">
      <c r="A16" s="17" t="s">
        <v>554</v>
      </c>
      <c r="B16" s="22">
        <v>2700</v>
      </c>
      <c r="C16" s="22"/>
      <c r="D16" s="18" t="s">
        <v>171</v>
      </c>
      <c r="E16" s="22" t="s">
        <v>84</v>
      </c>
      <c r="F16" s="19"/>
      <c r="G16" s="23"/>
      <c r="H16" s="22"/>
      <c r="I16" s="20"/>
      <c r="J16" s="17" t="s">
        <v>171</v>
      </c>
      <c r="K16" s="22" t="s">
        <v>84</v>
      </c>
      <c r="L16" s="32"/>
      <c r="M16" s="24"/>
      <c r="N16" s="22"/>
      <c r="O16" s="32"/>
      <c r="Q16"/>
    </row>
    <row r="17" spans="1:17" s="3" customFormat="1" ht="17.100000000000001" customHeight="1" x14ac:dyDescent="0.15">
      <c r="A17" s="27" t="s">
        <v>163</v>
      </c>
      <c r="B17" s="36">
        <v>600</v>
      </c>
      <c r="C17" s="36"/>
      <c r="D17" s="51" t="s">
        <v>555</v>
      </c>
      <c r="E17" s="36">
        <v>1200</v>
      </c>
      <c r="F17" s="80"/>
      <c r="G17" s="15"/>
      <c r="H17" s="36"/>
      <c r="I17" s="13"/>
      <c r="J17" s="27" t="s">
        <v>172</v>
      </c>
      <c r="K17" s="36" t="s">
        <v>84</v>
      </c>
      <c r="L17" s="33"/>
      <c r="M17" s="25"/>
      <c r="N17" s="36"/>
      <c r="O17" s="33"/>
      <c r="Q17"/>
    </row>
    <row r="18" spans="1:17" ht="17.100000000000001" customHeight="1" x14ac:dyDescent="0.15">
      <c r="A18" s="31"/>
      <c r="B18" s="37"/>
      <c r="C18" s="35"/>
      <c r="D18" s="26"/>
      <c r="E18" s="37"/>
      <c r="F18" s="34"/>
      <c r="G18" s="30"/>
      <c r="H18" s="37"/>
      <c r="I18" s="35"/>
      <c r="J18" s="26"/>
      <c r="K18" s="37"/>
      <c r="L18" s="34"/>
      <c r="M18" s="26"/>
      <c r="N18" s="37"/>
      <c r="O18" s="34"/>
      <c r="P18" s="4"/>
      <c r="Q18" s="2"/>
    </row>
    <row r="19" spans="1:17" ht="17.100000000000001" customHeight="1" x14ac:dyDescent="0.15">
      <c r="A19" s="31"/>
      <c r="B19" s="37"/>
      <c r="C19" s="35"/>
      <c r="D19" s="26"/>
      <c r="E19" s="37"/>
      <c r="F19" s="34"/>
      <c r="G19" s="30"/>
      <c r="H19" s="37"/>
      <c r="I19" s="35"/>
      <c r="J19" s="26"/>
      <c r="K19" s="37"/>
      <c r="L19" s="34"/>
      <c r="M19" s="26"/>
      <c r="N19" s="37"/>
      <c r="O19" s="34"/>
      <c r="P19" s="4"/>
      <c r="Q19" s="2"/>
    </row>
    <row r="20" spans="1:17" ht="17.100000000000001" customHeight="1" x14ac:dyDescent="0.15">
      <c r="A20" s="31"/>
      <c r="B20" s="37"/>
      <c r="C20" s="35"/>
      <c r="D20" s="26"/>
      <c r="E20" s="37"/>
      <c r="F20" s="34"/>
      <c r="G20" s="30"/>
      <c r="H20" s="37"/>
      <c r="I20" s="35"/>
      <c r="J20" s="26"/>
      <c r="K20" s="37"/>
      <c r="L20" s="34"/>
      <c r="M20" s="26"/>
      <c r="N20" s="37"/>
      <c r="O20" s="34"/>
      <c r="P20" s="4"/>
      <c r="Q20" s="2"/>
    </row>
    <row r="21" spans="1:17" s="3" customFormat="1" ht="17.100000000000001" customHeight="1" x14ac:dyDescent="0.15">
      <c r="A21" s="17"/>
      <c r="B21" s="22"/>
      <c r="C21" s="21"/>
      <c r="D21" s="16"/>
      <c r="E21" s="22"/>
      <c r="F21" s="19"/>
      <c r="G21" s="29"/>
      <c r="H21" s="22"/>
      <c r="I21" s="20"/>
      <c r="J21" s="17"/>
      <c r="K21" s="22"/>
      <c r="L21" s="32"/>
      <c r="M21" s="16"/>
      <c r="N21" s="22"/>
      <c r="O21" s="32"/>
      <c r="Q21"/>
    </row>
    <row r="22" spans="1:17" s="3" customFormat="1" ht="17.100000000000001" customHeight="1" x14ac:dyDescent="0.15">
      <c r="A22" s="38"/>
      <c r="B22" s="39"/>
      <c r="C22" s="43"/>
      <c r="D22" s="41"/>
      <c r="E22" s="39"/>
      <c r="F22" s="40"/>
      <c r="G22" s="47"/>
      <c r="H22" s="39"/>
      <c r="I22" s="44"/>
      <c r="J22" s="38"/>
      <c r="K22" s="39"/>
      <c r="L22" s="45"/>
      <c r="M22" s="41"/>
      <c r="N22" s="39"/>
      <c r="O22" s="45"/>
      <c r="Q22"/>
    </row>
    <row r="23" spans="1:17" s="3" customFormat="1" ht="20.100000000000001" customHeight="1" x14ac:dyDescent="0.15">
      <c r="A23" s="165" t="s">
        <v>39</v>
      </c>
      <c r="B23" s="68">
        <f>SUM(B7:B22)</f>
        <v>28200</v>
      </c>
      <c r="C23" s="70">
        <f>SUM(C7:C17)</f>
        <v>0</v>
      </c>
      <c r="D23" s="120" t="s">
        <v>39</v>
      </c>
      <c r="E23" s="68">
        <f>SUM(E7:E17)</f>
        <v>19250</v>
      </c>
      <c r="F23" s="69">
        <f>SUM(F7:F17)</f>
        <v>0</v>
      </c>
      <c r="G23" s="166" t="s">
        <v>39</v>
      </c>
      <c r="H23" s="68">
        <f>SUM(H7:H9)</f>
        <v>2400</v>
      </c>
      <c r="I23" s="70">
        <f>SUM(I7:I9)</f>
        <v>0</v>
      </c>
      <c r="J23" s="120" t="s">
        <v>39</v>
      </c>
      <c r="K23" s="68"/>
      <c r="L23" s="69"/>
      <c r="M23" s="120" t="s">
        <v>39</v>
      </c>
      <c r="N23" s="68">
        <f>SUM(N7:N22)</f>
        <v>1650</v>
      </c>
      <c r="O23" s="69">
        <f>SUM(O7:O9)</f>
        <v>0</v>
      </c>
      <c r="Q23"/>
    </row>
    <row r="24" spans="1:17" s="3" customFormat="1" ht="20.100000000000001" customHeight="1" x14ac:dyDescent="0.15">
      <c r="A24" s="143"/>
      <c r="B24" s="13"/>
      <c r="C24" s="13"/>
      <c r="D24" s="15"/>
      <c r="E24" s="13"/>
      <c r="F24" s="13"/>
      <c r="G24" s="15"/>
      <c r="H24" s="13"/>
      <c r="I24" s="13"/>
      <c r="J24" s="15"/>
      <c r="K24" s="13"/>
      <c r="L24" s="13"/>
      <c r="M24" s="15"/>
      <c r="N24" s="13"/>
      <c r="O24" s="13"/>
      <c r="Q24"/>
    </row>
    <row r="25" spans="1:17" ht="20.100000000000001" customHeight="1" x14ac:dyDescent="0.15">
      <c r="A25" s="164" t="s">
        <v>186</v>
      </c>
      <c r="B25" s="49">
        <f>B37+E37+N37</f>
        <v>19300</v>
      </c>
      <c r="C25" s="163" t="s">
        <v>128</v>
      </c>
      <c r="D25" s="49">
        <f>C37+F37+I37+L37+O37</f>
        <v>0</v>
      </c>
      <c r="E25" s="164" t="s">
        <v>127</v>
      </c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7" ht="14.1" customHeight="1" x14ac:dyDescent="0.15">
      <c r="A26" s="61" t="s">
        <v>14</v>
      </c>
      <c r="B26" s="62" t="s">
        <v>15</v>
      </c>
      <c r="C26" s="66" t="s">
        <v>7</v>
      </c>
      <c r="D26" s="65" t="s">
        <v>14</v>
      </c>
      <c r="E26" s="62" t="s">
        <v>15</v>
      </c>
      <c r="F26" s="66" t="s">
        <v>7</v>
      </c>
      <c r="G26" s="65" t="s">
        <v>14</v>
      </c>
      <c r="H26" s="62" t="s">
        <v>15</v>
      </c>
      <c r="I26" s="66" t="s">
        <v>7</v>
      </c>
      <c r="J26" s="65" t="s">
        <v>14</v>
      </c>
      <c r="K26" s="62" t="s">
        <v>15</v>
      </c>
      <c r="L26" s="66" t="s">
        <v>7</v>
      </c>
      <c r="M26" s="65" t="s">
        <v>14</v>
      </c>
      <c r="N26" s="62" t="s">
        <v>15</v>
      </c>
      <c r="O26" s="66" t="s">
        <v>7</v>
      </c>
      <c r="P26" s="4"/>
      <c r="Q26" s="2"/>
    </row>
    <row r="27" spans="1:17" ht="17.100000000000001" customHeight="1" x14ac:dyDescent="0.15">
      <c r="A27" s="55" t="s">
        <v>187</v>
      </c>
      <c r="B27" s="53">
        <v>2500</v>
      </c>
      <c r="C27" s="53"/>
      <c r="D27" s="55" t="s">
        <v>556</v>
      </c>
      <c r="E27" s="53">
        <v>3050</v>
      </c>
      <c r="F27" s="60"/>
      <c r="G27" s="55" t="s">
        <v>179</v>
      </c>
      <c r="H27" s="53" t="s">
        <v>113</v>
      </c>
      <c r="I27" s="60"/>
      <c r="J27" s="55" t="s">
        <v>179</v>
      </c>
      <c r="K27" s="53" t="s">
        <v>113</v>
      </c>
      <c r="L27" s="60"/>
      <c r="M27" s="307" t="s">
        <v>747</v>
      </c>
      <c r="N27" s="53">
        <v>350</v>
      </c>
      <c r="O27" s="60"/>
    </row>
    <row r="28" spans="1:17" ht="17.100000000000001" customHeight="1" x14ac:dyDescent="0.15">
      <c r="A28" s="55" t="s">
        <v>188</v>
      </c>
      <c r="B28" s="53">
        <v>1700</v>
      </c>
      <c r="C28" s="53"/>
      <c r="D28" s="55" t="s">
        <v>558</v>
      </c>
      <c r="E28" s="53">
        <v>2050</v>
      </c>
      <c r="F28" s="60"/>
      <c r="G28" s="55" t="s">
        <v>181</v>
      </c>
      <c r="H28" s="53" t="s">
        <v>113</v>
      </c>
      <c r="I28" s="60"/>
      <c r="J28" s="55" t="s">
        <v>181</v>
      </c>
      <c r="K28" s="53" t="s">
        <v>113</v>
      </c>
      <c r="L28" s="60"/>
      <c r="M28" s="55" t="s">
        <v>191</v>
      </c>
      <c r="N28" s="53">
        <v>100</v>
      </c>
      <c r="O28" s="60"/>
    </row>
    <row r="29" spans="1:17" ht="17.100000000000001" customHeight="1" x14ac:dyDescent="0.15">
      <c r="A29" s="55" t="s">
        <v>189</v>
      </c>
      <c r="B29" s="53">
        <v>1450</v>
      </c>
      <c r="C29" s="53"/>
      <c r="D29" s="55" t="s">
        <v>557</v>
      </c>
      <c r="E29" s="53">
        <v>2550</v>
      </c>
      <c r="F29" s="60"/>
      <c r="G29" s="55" t="s">
        <v>182</v>
      </c>
      <c r="H29" s="53" t="s">
        <v>113</v>
      </c>
      <c r="I29" s="60"/>
      <c r="J29" s="55" t="s">
        <v>184</v>
      </c>
      <c r="K29" s="53" t="s">
        <v>192</v>
      </c>
      <c r="L29" s="60"/>
      <c r="M29" s="55"/>
      <c r="N29" s="53"/>
      <c r="O29" s="60"/>
    </row>
    <row r="30" spans="1:17" ht="17.100000000000001" customHeight="1" x14ac:dyDescent="0.15">
      <c r="A30" s="16" t="s">
        <v>190</v>
      </c>
      <c r="B30" s="22">
        <v>1200</v>
      </c>
      <c r="C30" s="22"/>
      <c r="D30" s="16" t="s">
        <v>180</v>
      </c>
      <c r="E30" s="22" t="s">
        <v>113</v>
      </c>
      <c r="F30" s="19"/>
      <c r="G30" s="18" t="s">
        <v>183</v>
      </c>
      <c r="H30" s="53" t="s">
        <v>113</v>
      </c>
      <c r="I30" s="19"/>
      <c r="J30" s="16" t="s">
        <v>185</v>
      </c>
      <c r="K30" s="22" t="s">
        <v>85</v>
      </c>
      <c r="L30" s="19"/>
      <c r="M30" s="18"/>
      <c r="N30" s="22"/>
      <c r="O30" s="19"/>
    </row>
    <row r="31" spans="1:17" ht="17.100000000000001" customHeight="1" x14ac:dyDescent="0.15">
      <c r="A31" s="38" t="s">
        <v>559</v>
      </c>
      <c r="B31" s="39">
        <v>4350</v>
      </c>
      <c r="C31" s="39"/>
      <c r="D31" s="41"/>
      <c r="E31" s="39"/>
      <c r="F31" s="40"/>
      <c r="G31" s="42" t="s">
        <v>180</v>
      </c>
      <c r="H31" s="39" t="s">
        <v>113</v>
      </c>
      <c r="I31" s="40"/>
      <c r="J31" s="41" t="s">
        <v>180</v>
      </c>
      <c r="K31" s="39" t="s">
        <v>113</v>
      </c>
      <c r="L31" s="40"/>
      <c r="M31" s="42"/>
      <c r="N31" s="39"/>
      <c r="O31" s="40"/>
    </row>
    <row r="32" spans="1:17" ht="17.100000000000001" customHeight="1" x14ac:dyDescent="0.15">
      <c r="A32" s="17"/>
      <c r="B32" s="22"/>
      <c r="C32" s="19"/>
      <c r="D32" s="16"/>
      <c r="E32" s="22"/>
      <c r="F32" s="19"/>
      <c r="G32" s="18"/>
      <c r="H32" s="22"/>
      <c r="I32" s="19"/>
      <c r="J32" s="16"/>
      <c r="K32" s="22"/>
      <c r="L32" s="19"/>
      <c r="M32" s="18"/>
      <c r="N32" s="22"/>
      <c r="O32" s="19"/>
    </row>
    <row r="33" spans="1:17" ht="17.100000000000001" customHeight="1" x14ac:dyDescent="0.15">
      <c r="A33" s="17"/>
      <c r="B33" s="22"/>
      <c r="C33" s="19"/>
      <c r="D33" s="16"/>
      <c r="E33" s="22"/>
      <c r="F33" s="19"/>
      <c r="G33" s="18"/>
      <c r="H33" s="22"/>
      <c r="I33" s="19"/>
      <c r="J33" s="16"/>
      <c r="K33" s="22"/>
      <c r="L33" s="19"/>
      <c r="M33" s="18"/>
      <c r="N33" s="22"/>
      <c r="O33" s="19"/>
    </row>
    <row r="34" spans="1:17" ht="17.100000000000001" customHeight="1" x14ac:dyDescent="0.15">
      <c r="A34" s="17"/>
      <c r="B34" s="22"/>
      <c r="C34" s="19"/>
      <c r="D34" s="16"/>
      <c r="E34" s="22"/>
      <c r="F34" s="19"/>
      <c r="G34" s="18"/>
      <c r="H34" s="22"/>
      <c r="I34" s="19"/>
      <c r="J34" s="16"/>
      <c r="K34" s="22"/>
      <c r="L34" s="19"/>
      <c r="M34" s="18"/>
      <c r="N34" s="22"/>
      <c r="O34" s="19"/>
    </row>
    <row r="35" spans="1:17" ht="17.100000000000001" customHeight="1" x14ac:dyDescent="0.15">
      <c r="A35" s="17"/>
      <c r="B35" s="22"/>
      <c r="C35" s="19"/>
      <c r="D35" s="16"/>
      <c r="E35" s="22"/>
      <c r="F35" s="19"/>
      <c r="G35" s="18"/>
      <c r="H35" s="22"/>
      <c r="I35" s="19"/>
      <c r="J35" s="16"/>
      <c r="K35" s="22"/>
      <c r="L35" s="19"/>
      <c r="M35" s="18"/>
      <c r="N35" s="22"/>
      <c r="O35" s="19"/>
    </row>
    <row r="36" spans="1:17" ht="17.100000000000001" customHeight="1" x14ac:dyDescent="0.15">
      <c r="A36" s="111"/>
      <c r="B36" s="108"/>
      <c r="C36" s="114"/>
      <c r="D36" s="145"/>
      <c r="E36" s="108"/>
      <c r="F36" s="114"/>
      <c r="G36" s="113"/>
      <c r="H36" s="108"/>
      <c r="I36" s="114"/>
      <c r="J36" s="145"/>
      <c r="K36" s="108"/>
      <c r="L36" s="114"/>
      <c r="M36" s="113"/>
      <c r="N36" s="108"/>
      <c r="O36" s="114"/>
    </row>
    <row r="37" spans="1:17" s="3" customFormat="1" ht="20.100000000000001" customHeight="1" x14ac:dyDescent="0.15">
      <c r="A37" s="165" t="s">
        <v>39</v>
      </c>
      <c r="B37" s="68">
        <f>SUM(B27:B31)</f>
        <v>11200</v>
      </c>
      <c r="C37" s="69">
        <f>SUM(C27:C31)</f>
        <v>0</v>
      </c>
      <c r="D37" s="120" t="s">
        <v>39</v>
      </c>
      <c r="E37" s="68">
        <f>SUM(E27:E31)</f>
        <v>7650</v>
      </c>
      <c r="F37" s="69">
        <f>SUM(F27:F29)</f>
        <v>0</v>
      </c>
      <c r="G37" s="120" t="s">
        <v>39</v>
      </c>
      <c r="H37" s="68"/>
      <c r="I37" s="69"/>
      <c r="J37" s="120" t="s">
        <v>39</v>
      </c>
      <c r="K37" s="68"/>
      <c r="L37" s="69"/>
      <c r="M37" s="120" t="s">
        <v>39</v>
      </c>
      <c r="N37" s="68">
        <f>SUM(N27:N31)</f>
        <v>450</v>
      </c>
      <c r="O37" s="69">
        <f>SUM(O27:O28)</f>
        <v>0</v>
      </c>
      <c r="Q37"/>
    </row>
    <row r="38" spans="1:17" s="3" customFormat="1" x14ac:dyDescent="0.15">
      <c r="A38" s="336" t="s">
        <v>535</v>
      </c>
      <c r="B38" s="337"/>
      <c r="C38" s="337"/>
      <c r="D38" s="337"/>
      <c r="E38" s="337"/>
      <c r="Q38"/>
    </row>
    <row r="39" spans="1:17" s="3" customFormat="1" x14ac:dyDescent="0.15">
      <c r="A39" s="1"/>
      <c r="E39" s="6"/>
      <c r="Q39"/>
    </row>
  </sheetData>
  <mergeCells count="16">
    <mergeCell ref="M5:O5"/>
    <mergeCell ref="A38:E38"/>
    <mergeCell ref="B1:D1"/>
    <mergeCell ref="E1:E2"/>
    <mergeCell ref="F1:G2"/>
    <mergeCell ref="H1:J1"/>
    <mergeCell ref="A5:C5"/>
    <mergeCell ref="D5:F5"/>
    <mergeCell ref="G5:I5"/>
    <mergeCell ref="J5:L5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82" orientation="landscape" r:id="rId1"/>
  <headerFooter>
    <oddFooter>&amp;C&amp;8 5&amp;R&amp;8㈱岐阜折込センター　平成31年2月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showZeros="0" topLeftCell="A10" zoomScale="75" zoomScaleNormal="75" workbookViewId="0">
      <selection activeCell="E17" sqref="E17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8" t="s">
        <v>8</v>
      </c>
      <c r="B1" s="349">
        <f>表紙!C1</f>
        <v>0</v>
      </c>
      <c r="C1" s="349"/>
      <c r="D1" s="333"/>
      <c r="E1" s="362" t="s">
        <v>10</v>
      </c>
      <c r="F1" s="354">
        <f>表紙!F1</f>
        <v>0</v>
      </c>
      <c r="G1" s="355"/>
      <c r="H1" s="364" t="s">
        <v>11</v>
      </c>
      <c r="I1" s="365"/>
      <c r="J1" s="365"/>
      <c r="K1" s="10" t="s">
        <v>12</v>
      </c>
      <c r="L1" s="367" t="s">
        <v>13</v>
      </c>
      <c r="M1" s="366"/>
      <c r="N1" s="368" t="s">
        <v>61</v>
      </c>
      <c r="O1" s="369"/>
    </row>
    <row r="2" spans="1:17" ht="20.100000000000001" customHeight="1" x14ac:dyDescent="0.15">
      <c r="A2" s="92" t="s">
        <v>9</v>
      </c>
      <c r="B2" s="350">
        <f>表紙!C2</f>
        <v>0</v>
      </c>
      <c r="C2" s="350"/>
      <c r="D2" s="351"/>
      <c r="E2" s="363"/>
      <c r="F2" s="356"/>
      <c r="G2" s="357"/>
      <c r="H2" s="338" t="str">
        <f>表紙!J2</f>
        <v>年　　　月　　　日（　　　）</v>
      </c>
      <c r="I2" s="339"/>
      <c r="J2" s="340"/>
      <c r="K2" s="268">
        <f>表紙!K2</f>
        <v>0</v>
      </c>
      <c r="L2" s="308">
        <f>SUM(D4+D14+D23+D32)</f>
        <v>0</v>
      </c>
      <c r="M2" s="309"/>
      <c r="N2" s="345"/>
      <c r="O2" s="346"/>
    </row>
    <row r="3" spans="1:17" ht="20.100000000000001" customHeight="1" x14ac:dyDescent="0.15">
      <c r="L3" s="265"/>
      <c r="M3" s="265"/>
    </row>
    <row r="4" spans="1:17" ht="17.100000000000001" customHeight="1" x14ac:dyDescent="0.15">
      <c r="A4" s="48" t="s">
        <v>193</v>
      </c>
      <c r="B4" s="49">
        <f>B12+E12+H12+K12+N12</f>
        <v>10900</v>
      </c>
      <c r="C4" s="9" t="s">
        <v>128</v>
      </c>
      <c r="D4" s="8">
        <f>C12+F12+I12+L12+O12</f>
        <v>0</v>
      </c>
      <c r="E4" s="7" t="s">
        <v>127</v>
      </c>
      <c r="F4" s="7"/>
      <c r="G4" s="7"/>
      <c r="H4" s="7"/>
      <c r="I4" s="7"/>
      <c r="J4" s="7"/>
      <c r="K4" s="7"/>
      <c r="L4" s="7"/>
      <c r="M4" s="7"/>
      <c r="N4" s="7"/>
      <c r="O4" s="7"/>
    </row>
    <row r="5" spans="1:17" ht="17.100000000000001" customHeight="1" x14ac:dyDescent="0.15">
      <c r="A5" s="370" t="s">
        <v>1</v>
      </c>
      <c r="B5" s="370"/>
      <c r="C5" s="370"/>
      <c r="D5" s="370" t="s">
        <v>2</v>
      </c>
      <c r="E5" s="370"/>
      <c r="F5" s="370"/>
      <c r="G5" s="370" t="s">
        <v>3</v>
      </c>
      <c r="H5" s="370"/>
      <c r="I5" s="370"/>
      <c r="J5" s="370" t="s">
        <v>4</v>
      </c>
      <c r="K5" s="370"/>
      <c r="L5" s="370"/>
      <c r="M5" s="370" t="s">
        <v>5</v>
      </c>
      <c r="N5" s="370"/>
      <c r="O5" s="370"/>
      <c r="P5" s="5"/>
      <c r="Q5" s="5"/>
    </row>
    <row r="6" spans="1:17" ht="14.1" customHeight="1" x14ac:dyDescent="0.15">
      <c r="A6" s="61" t="s">
        <v>14</v>
      </c>
      <c r="B6" s="62" t="s">
        <v>15</v>
      </c>
      <c r="C6" s="63" t="s">
        <v>7</v>
      </c>
      <c r="D6" s="65" t="s">
        <v>14</v>
      </c>
      <c r="E6" s="62" t="s">
        <v>15</v>
      </c>
      <c r="F6" s="63" t="s">
        <v>7</v>
      </c>
      <c r="G6" s="65" t="s">
        <v>14</v>
      </c>
      <c r="H6" s="62" t="s">
        <v>15</v>
      </c>
      <c r="I6" s="63" t="s">
        <v>7</v>
      </c>
      <c r="J6" s="65" t="s">
        <v>14</v>
      </c>
      <c r="K6" s="62" t="s">
        <v>15</v>
      </c>
      <c r="L6" s="63" t="s">
        <v>7</v>
      </c>
      <c r="M6" s="65" t="s">
        <v>14</v>
      </c>
      <c r="N6" s="62" t="s">
        <v>15</v>
      </c>
      <c r="O6" s="66" t="s">
        <v>7</v>
      </c>
    </row>
    <row r="7" spans="1:17" ht="17.100000000000001" customHeight="1" x14ac:dyDescent="0.15">
      <c r="A7" s="52" t="s">
        <v>563</v>
      </c>
      <c r="B7" s="53">
        <v>2250</v>
      </c>
      <c r="C7" s="53"/>
      <c r="D7" s="55" t="s">
        <v>195</v>
      </c>
      <c r="E7" s="53" t="s">
        <v>113</v>
      </c>
      <c r="F7" s="54"/>
      <c r="G7" s="55" t="s">
        <v>195</v>
      </c>
      <c r="H7" s="53" t="s">
        <v>113</v>
      </c>
      <c r="I7" s="54"/>
      <c r="J7" s="55" t="s">
        <v>195</v>
      </c>
      <c r="K7" s="53" t="s">
        <v>113</v>
      </c>
      <c r="L7" s="59"/>
      <c r="M7" s="56" t="s">
        <v>195</v>
      </c>
      <c r="N7" s="53">
        <v>150</v>
      </c>
      <c r="O7" s="94"/>
    </row>
    <row r="8" spans="1:17" ht="17.100000000000001" customHeight="1" x14ac:dyDescent="0.15">
      <c r="A8" s="50" t="s">
        <v>564</v>
      </c>
      <c r="B8" s="22">
        <v>2500</v>
      </c>
      <c r="C8" s="22"/>
      <c r="D8" s="16" t="s">
        <v>196</v>
      </c>
      <c r="E8" s="22" t="s">
        <v>113</v>
      </c>
      <c r="F8" s="21"/>
      <c r="G8" s="16" t="s">
        <v>196</v>
      </c>
      <c r="H8" s="22" t="s">
        <v>113</v>
      </c>
      <c r="I8" s="21"/>
      <c r="J8" s="16" t="s">
        <v>196</v>
      </c>
      <c r="K8" s="22" t="s">
        <v>113</v>
      </c>
      <c r="L8" s="20"/>
      <c r="M8" s="18" t="s">
        <v>196</v>
      </c>
      <c r="N8" s="22">
        <v>100</v>
      </c>
      <c r="O8" s="94"/>
    </row>
    <row r="9" spans="1:17" ht="17.100000000000001" customHeight="1" x14ac:dyDescent="0.15">
      <c r="A9" s="17" t="s">
        <v>565</v>
      </c>
      <c r="B9" s="22">
        <v>5900</v>
      </c>
      <c r="C9" s="22"/>
      <c r="D9" s="16" t="s">
        <v>197</v>
      </c>
      <c r="E9" s="22" t="s">
        <v>113</v>
      </c>
      <c r="F9" s="21"/>
      <c r="G9" s="16" t="s">
        <v>197</v>
      </c>
      <c r="H9" s="22" t="s">
        <v>113</v>
      </c>
      <c r="I9" s="21"/>
      <c r="J9" s="16" t="s">
        <v>197</v>
      </c>
      <c r="K9" s="22" t="s">
        <v>113</v>
      </c>
      <c r="L9" s="20"/>
      <c r="M9" s="18"/>
      <c r="N9" s="22"/>
      <c r="O9" s="99"/>
    </row>
    <row r="10" spans="1:17" ht="17.100000000000001" customHeight="1" x14ac:dyDescent="0.15">
      <c r="A10" s="38" t="s">
        <v>171</v>
      </c>
      <c r="B10" s="152" t="s">
        <v>194</v>
      </c>
      <c r="C10" s="43"/>
      <c r="D10" s="41" t="s">
        <v>171</v>
      </c>
      <c r="E10" s="152" t="s">
        <v>194</v>
      </c>
      <c r="F10" s="43"/>
      <c r="G10" s="41" t="s">
        <v>171</v>
      </c>
      <c r="H10" s="152" t="s">
        <v>194</v>
      </c>
      <c r="I10" s="43"/>
      <c r="J10" s="41" t="s">
        <v>171</v>
      </c>
      <c r="K10" s="152" t="s">
        <v>194</v>
      </c>
      <c r="L10" s="44"/>
      <c r="M10" s="42"/>
      <c r="N10" s="39"/>
      <c r="O10" s="40"/>
    </row>
    <row r="11" spans="1:17" ht="17.100000000000001" customHeight="1" x14ac:dyDescent="0.15">
      <c r="A11" s="111"/>
      <c r="B11" s="108"/>
      <c r="C11" s="112"/>
      <c r="D11" s="145"/>
      <c r="E11" s="108"/>
      <c r="F11" s="112"/>
      <c r="G11" s="145"/>
      <c r="H11" s="108"/>
      <c r="I11" s="112"/>
      <c r="J11" s="145"/>
      <c r="K11" s="108"/>
      <c r="L11" s="116"/>
      <c r="M11" s="113"/>
      <c r="N11" s="108"/>
      <c r="O11" s="114"/>
    </row>
    <row r="12" spans="1:17" ht="20.100000000000001" customHeight="1" x14ac:dyDescent="0.15">
      <c r="A12" s="165" t="s">
        <v>39</v>
      </c>
      <c r="B12" s="68">
        <f>SUM(B7:B11)</f>
        <v>10650</v>
      </c>
      <c r="C12" s="70">
        <f>SUM(C7:C11)</f>
        <v>0</v>
      </c>
      <c r="D12" s="120" t="s">
        <v>39</v>
      </c>
      <c r="E12" s="68">
        <f>SUM(E7:E11)</f>
        <v>0</v>
      </c>
      <c r="F12" s="70">
        <f>SUM(F7:F11)</f>
        <v>0</v>
      </c>
      <c r="G12" s="120" t="s">
        <v>39</v>
      </c>
      <c r="H12" s="68">
        <f>SUM(H7:H11)</f>
        <v>0</v>
      </c>
      <c r="I12" s="70">
        <f>SUM(I7:I11)</f>
        <v>0</v>
      </c>
      <c r="J12" s="120" t="s">
        <v>39</v>
      </c>
      <c r="K12" s="68">
        <f>SUM(K7:K11)</f>
        <v>0</v>
      </c>
      <c r="L12" s="70">
        <f>SUM(L7:L11)</f>
        <v>0</v>
      </c>
      <c r="M12" s="120" t="s">
        <v>39</v>
      </c>
      <c r="N12" s="68">
        <f>SUM(N7:N11)</f>
        <v>250</v>
      </c>
      <c r="O12" s="69">
        <f>SUM(O7:O11)</f>
        <v>0</v>
      </c>
    </row>
    <row r="13" spans="1:17" ht="20.100000000000001" customHeight="1" x14ac:dyDescent="0.15">
      <c r="A13" s="143"/>
      <c r="B13" s="13"/>
      <c r="C13" s="13"/>
      <c r="D13" s="15"/>
      <c r="E13" s="13"/>
      <c r="F13" s="13"/>
      <c r="G13" s="15"/>
      <c r="H13" s="13"/>
      <c r="I13" s="13"/>
      <c r="J13" s="15"/>
      <c r="K13" s="13"/>
      <c r="L13" s="13"/>
      <c r="M13" s="15"/>
      <c r="N13" s="13"/>
      <c r="O13" s="13"/>
    </row>
    <row r="14" spans="1:17" s="3" customFormat="1" ht="20.100000000000001" customHeight="1" x14ac:dyDescent="0.15">
      <c r="A14" s="48" t="s">
        <v>198</v>
      </c>
      <c r="B14" s="49">
        <f>B21+E21+H21+K21+N21</f>
        <v>9700</v>
      </c>
      <c r="C14" s="9" t="s">
        <v>128</v>
      </c>
      <c r="D14" s="8">
        <f>C21+F21+I21+L21+O21</f>
        <v>0</v>
      </c>
      <c r="E14" s="7" t="s">
        <v>127</v>
      </c>
      <c r="F14" s="11"/>
      <c r="G14" s="12"/>
      <c r="H14" s="13"/>
      <c r="I14" s="13"/>
      <c r="J14" s="14"/>
      <c r="K14" s="13"/>
      <c r="L14" s="13"/>
      <c r="M14" s="15"/>
      <c r="N14" s="13"/>
      <c r="O14" s="13"/>
      <c r="Q14"/>
    </row>
    <row r="15" spans="1:17" ht="14.1" customHeight="1" x14ac:dyDescent="0.15">
      <c r="A15" s="61" t="s">
        <v>14</v>
      </c>
      <c r="B15" s="62" t="s">
        <v>15</v>
      </c>
      <c r="C15" s="97" t="s">
        <v>7</v>
      </c>
      <c r="D15" s="64" t="s">
        <v>14</v>
      </c>
      <c r="E15" s="62" t="s">
        <v>15</v>
      </c>
      <c r="F15" s="97" t="s">
        <v>7</v>
      </c>
      <c r="G15" s="64" t="s">
        <v>14</v>
      </c>
      <c r="H15" s="62" t="s">
        <v>15</v>
      </c>
      <c r="I15" s="97" t="s">
        <v>7</v>
      </c>
      <c r="J15" s="64" t="s">
        <v>14</v>
      </c>
      <c r="K15" s="62" t="s">
        <v>15</v>
      </c>
      <c r="L15" s="97" t="s">
        <v>7</v>
      </c>
      <c r="M15" s="64" t="s">
        <v>14</v>
      </c>
      <c r="N15" s="62" t="s">
        <v>15</v>
      </c>
      <c r="O15" s="66" t="s">
        <v>7</v>
      </c>
    </row>
    <row r="16" spans="1:17" ht="17.100000000000001" customHeight="1" x14ac:dyDescent="0.15">
      <c r="A16" s="52" t="s">
        <v>200</v>
      </c>
      <c r="B16" s="53">
        <v>1100</v>
      </c>
      <c r="C16" s="94"/>
      <c r="D16" s="305" t="s">
        <v>730</v>
      </c>
      <c r="E16" s="53">
        <v>1950</v>
      </c>
      <c r="F16" s="98"/>
      <c r="G16" s="102" t="s">
        <v>199</v>
      </c>
      <c r="H16" s="53" t="s">
        <v>113</v>
      </c>
      <c r="I16" s="98"/>
      <c r="J16" s="95" t="s">
        <v>199</v>
      </c>
      <c r="K16" s="53" t="s">
        <v>84</v>
      </c>
      <c r="L16" s="107"/>
      <c r="M16" s="58" t="s">
        <v>205</v>
      </c>
      <c r="N16" s="53">
        <v>400</v>
      </c>
      <c r="O16" s="94"/>
    </row>
    <row r="17" spans="1:17" ht="17.100000000000001" customHeight="1" x14ac:dyDescent="0.15">
      <c r="A17" s="93" t="s">
        <v>201</v>
      </c>
      <c r="B17" s="22">
        <v>700</v>
      </c>
      <c r="C17" s="94"/>
      <c r="D17" s="96" t="s">
        <v>624</v>
      </c>
      <c r="E17" s="22">
        <v>2800</v>
      </c>
      <c r="F17" s="99"/>
      <c r="G17" s="103" t="s">
        <v>202</v>
      </c>
      <c r="H17" s="22" t="s">
        <v>113</v>
      </c>
      <c r="I17" s="99"/>
      <c r="J17" s="96" t="s">
        <v>732</v>
      </c>
      <c r="K17" s="22" t="s">
        <v>85</v>
      </c>
      <c r="L17" s="94"/>
      <c r="M17" s="106"/>
      <c r="N17" s="22"/>
      <c r="O17" s="94"/>
    </row>
    <row r="18" spans="1:17" ht="17.100000000000001" customHeight="1" x14ac:dyDescent="0.15">
      <c r="A18" s="93" t="s">
        <v>660</v>
      </c>
      <c r="B18" s="22">
        <v>1400</v>
      </c>
      <c r="C18" s="94"/>
      <c r="D18" s="306" t="s">
        <v>731</v>
      </c>
      <c r="E18" s="22">
        <v>1350</v>
      </c>
      <c r="F18" s="99"/>
      <c r="G18" s="103" t="s">
        <v>203</v>
      </c>
      <c r="H18" s="22" t="s">
        <v>625</v>
      </c>
      <c r="I18" s="99"/>
      <c r="J18" s="96" t="s">
        <v>203</v>
      </c>
      <c r="K18" s="22" t="s">
        <v>85</v>
      </c>
      <c r="L18" s="94"/>
      <c r="M18" s="106"/>
      <c r="N18" s="22"/>
      <c r="O18" s="94"/>
    </row>
    <row r="19" spans="1:17" ht="17.100000000000001" customHeight="1" x14ac:dyDescent="0.15">
      <c r="A19" s="38" t="s">
        <v>661</v>
      </c>
      <c r="B19" s="39" t="s">
        <v>659</v>
      </c>
      <c r="C19" s="94"/>
      <c r="D19" s="47" t="s">
        <v>204</v>
      </c>
      <c r="E19" s="39" t="s">
        <v>113</v>
      </c>
      <c r="F19" s="100"/>
      <c r="G19" s="104" t="s">
        <v>204</v>
      </c>
      <c r="H19" s="39" t="s">
        <v>113</v>
      </c>
      <c r="I19" s="105"/>
      <c r="J19" s="47" t="s">
        <v>733</v>
      </c>
      <c r="K19" s="39" t="s">
        <v>85</v>
      </c>
      <c r="L19" s="105"/>
      <c r="M19" s="46"/>
      <c r="N19" s="39"/>
      <c r="O19" s="45"/>
    </row>
    <row r="20" spans="1:17" ht="17.100000000000001" customHeight="1" x14ac:dyDescent="0.15">
      <c r="A20" s="111"/>
      <c r="B20" s="108"/>
      <c r="C20" s="167"/>
      <c r="D20" s="168"/>
      <c r="E20" s="108"/>
      <c r="F20" s="167"/>
      <c r="G20" s="115"/>
      <c r="H20" s="108"/>
      <c r="I20" s="155"/>
      <c r="J20" s="168" t="s">
        <v>512</v>
      </c>
      <c r="K20" s="108" t="s">
        <v>84</v>
      </c>
      <c r="L20" s="155"/>
      <c r="M20" s="147"/>
      <c r="N20" s="108"/>
      <c r="O20" s="117"/>
    </row>
    <row r="21" spans="1:17" s="3" customFormat="1" ht="20.100000000000001" customHeight="1" x14ac:dyDescent="0.15">
      <c r="A21" s="165" t="s">
        <v>39</v>
      </c>
      <c r="B21" s="68">
        <f>SUM(B16:B20)</f>
        <v>3200</v>
      </c>
      <c r="C21" s="101">
        <f>SUM(C16:C20)</f>
        <v>0</v>
      </c>
      <c r="D21" s="166" t="s">
        <v>39</v>
      </c>
      <c r="E21" s="68">
        <f>SUM(E16:E20)</f>
        <v>6100</v>
      </c>
      <c r="F21" s="101">
        <f>SUM(F16:F20)</f>
        <v>0</v>
      </c>
      <c r="G21" s="166" t="s">
        <v>39</v>
      </c>
      <c r="H21" s="68">
        <f>SUM(H16:H20)</f>
        <v>0</v>
      </c>
      <c r="I21" s="101">
        <f>SUM(I16:I20)</f>
        <v>0</v>
      </c>
      <c r="J21" s="166" t="s">
        <v>39</v>
      </c>
      <c r="K21" s="68">
        <f>SUM(K16:K20)</f>
        <v>0</v>
      </c>
      <c r="L21" s="101">
        <f>SUM(L16:L20)</f>
        <v>0</v>
      </c>
      <c r="M21" s="166" t="s">
        <v>39</v>
      </c>
      <c r="N21" s="68">
        <f>SUM(N16:N20)</f>
        <v>400</v>
      </c>
      <c r="O21" s="69">
        <f>SUM(O16:O20)</f>
        <v>0</v>
      </c>
      <c r="Q21"/>
    </row>
    <row r="22" spans="1:17" s="3" customFormat="1" ht="20.100000000000001" customHeight="1" x14ac:dyDescent="0.15">
      <c r="A22" s="143"/>
      <c r="B22" s="13"/>
      <c r="C22" s="13"/>
      <c r="D22" s="15"/>
      <c r="E22" s="13"/>
      <c r="F22" s="13"/>
      <c r="G22" s="15"/>
      <c r="H22" s="13"/>
      <c r="I22" s="13"/>
      <c r="J22" s="15"/>
      <c r="K22" s="13"/>
      <c r="L22" s="13"/>
      <c r="M22" s="15"/>
      <c r="N22" s="13"/>
      <c r="O22" s="13"/>
      <c r="Q22"/>
    </row>
    <row r="23" spans="1:17" s="3" customFormat="1" ht="20.100000000000001" customHeight="1" x14ac:dyDescent="0.15">
      <c r="A23" s="48" t="s">
        <v>206</v>
      </c>
      <c r="B23" s="49">
        <f>B30+E30+H30+K30+N30</f>
        <v>8300</v>
      </c>
      <c r="C23" s="9" t="s">
        <v>128</v>
      </c>
      <c r="D23" s="8">
        <f>C30+F30+I30+L30+O30</f>
        <v>0</v>
      </c>
      <c r="E23" s="7" t="s">
        <v>127</v>
      </c>
      <c r="F23" s="11"/>
      <c r="G23" s="12"/>
      <c r="H23" s="13"/>
      <c r="I23" s="13"/>
      <c r="J23" s="14"/>
      <c r="K23" s="13"/>
      <c r="L23" s="13"/>
      <c r="M23" s="15"/>
      <c r="N23" s="13"/>
      <c r="O23" s="13"/>
      <c r="Q23"/>
    </row>
    <row r="24" spans="1:17" ht="14.1" customHeight="1" x14ac:dyDescent="0.15">
      <c r="A24" s="61" t="s">
        <v>14</v>
      </c>
      <c r="B24" s="62" t="s">
        <v>15</v>
      </c>
      <c r="C24" s="63" t="s">
        <v>7</v>
      </c>
      <c r="D24" s="65" t="s">
        <v>14</v>
      </c>
      <c r="E24" s="62" t="s">
        <v>15</v>
      </c>
      <c r="F24" s="66" t="s">
        <v>7</v>
      </c>
      <c r="G24" s="64" t="s">
        <v>14</v>
      </c>
      <c r="H24" s="62" t="s">
        <v>15</v>
      </c>
      <c r="I24" s="63" t="s">
        <v>7</v>
      </c>
      <c r="J24" s="65" t="s">
        <v>14</v>
      </c>
      <c r="K24" s="62" t="s">
        <v>15</v>
      </c>
      <c r="L24" s="66" t="s">
        <v>7</v>
      </c>
      <c r="M24" s="65" t="s">
        <v>14</v>
      </c>
      <c r="N24" s="62" t="s">
        <v>15</v>
      </c>
      <c r="O24" s="66" t="s">
        <v>7</v>
      </c>
      <c r="P24" s="4"/>
      <c r="Q24" s="2"/>
    </row>
    <row r="25" spans="1:17" s="3" customFormat="1" ht="17.100000000000001" customHeight="1" x14ac:dyDescent="0.15">
      <c r="A25" s="27" t="s">
        <v>207</v>
      </c>
      <c r="B25" s="36">
        <v>2100</v>
      </c>
      <c r="C25" s="36"/>
      <c r="D25" s="51" t="s">
        <v>566</v>
      </c>
      <c r="E25" s="36">
        <v>3200</v>
      </c>
      <c r="F25" s="80"/>
      <c r="G25" s="12" t="s">
        <v>211</v>
      </c>
      <c r="H25" s="36">
        <v>400</v>
      </c>
      <c r="I25" s="36"/>
      <c r="J25" s="51" t="s">
        <v>210</v>
      </c>
      <c r="K25" s="36" t="s">
        <v>113</v>
      </c>
      <c r="L25" s="33"/>
      <c r="M25" s="51" t="s">
        <v>210</v>
      </c>
      <c r="N25" s="36" t="s">
        <v>213</v>
      </c>
      <c r="O25" s="33"/>
      <c r="Q25"/>
    </row>
    <row r="26" spans="1:17" s="3" customFormat="1" ht="17.100000000000001" customHeight="1" x14ac:dyDescent="0.15">
      <c r="A26" s="17" t="s">
        <v>208</v>
      </c>
      <c r="B26" s="22">
        <v>400</v>
      </c>
      <c r="C26" s="22"/>
      <c r="D26" s="18" t="s">
        <v>567</v>
      </c>
      <c r="E26" s="22">
        <v>1650</v>
      </c>
      <c r="F26" s="19"/>
      <c r="G26" s="28" t="s">
        <v>209</v>
      </c>
      <c r="H26" s="22" t="s">
        <v>213</v>
      </c>
      <c r="I26" s="20"/>
      <c r="J26" s="17" t="s">
        <v>214</v>
      </c>
      <c r="K26" s="22" t="s">
        <v>113</v>
      </c>
      <c r="L26" s="32"/>
      <c r="M26" s="18" t="s">
        <v>209</v>
      </c>
      <c r="N26" s="22" t="s">
        <v>213</v>
      </c>
      <c r="O26" s="32"/>
      <c r="Q26"/>
    </row>
    <row r="27" spans="1:17" s="3" customFormat="1" ht="17.100000000000001" customHeight="1" x14ac:dyDescent="0.15">
      <c r="A27" s="17" t="s">
        <v>511</v>
      </c>
      <c r="B27" s="22">
        <v>550</v>
      </c>
      <c r="C27" s="22"/>
      <c r="D27" s="18" t="s">
        <v>172</v>
      </c>
      <c r="E27" s="133" t="s">
        <v>194</v>
      </c>
      <c r="F27" s="19"/>
      <c r="G27" s="28" t="s">
        <v>212</v>
      </c>
      <c r="H27" s="22" t="s">
        <v>113</v>
      </c>
      <c r="I27" s="20"/>
      <c r="J27" s="17" t="s">
        <v>209</v>
      </c>
      <c r="K27" s="22" t="s">
        <v>85</v>
      </c>
      <c r="L27" s="32"/>
      <c r="M27" s="18"/>
      <c r="N27" s="22"/>
      <c r="O27" s="32"/>
      <c r="Q27"/>
    </row>
    <row r="28" spans="1:17" s="3" customFormat="1" ht="17.100000000000001" customHeight="1" x14ac:dyDescent="0.15">
      <c r="A28" s="17" t="s">
        <v>172</v>
      </c>
      <c r="B28" s="133" t="s">
        <v>194</v>
      </c>
      <c r="C28" s="21"/>
      <c r="D28" s="18"/>
      <c r="E28" s="39"/>
      <c r="F28" s="19"/>
      <c r="G28" s="28" t="s">
        <v>172</v>
      </c>
      <c r="H28" s="212" t="s">
        <v>194</v>
      </c>
      <c r="I28" s="20"/>
      <c r="J28" s="17" t="s">
        <v>172</v>
      </c>
      <c r="K28" s="213" t="s">
        <v>215</v>
      </c>
      <c r="L28" s="32"/>
      <c r="M28" s="18"/>
      <c r="N28" s="22"/>
      <c r="O28" s="32"/>
      <c r="Q28"/>
    </row>
    <row r="29" spans="1:17" s="3" customFormat="1" ht="17.100000000000001" customHeight="1" x14ac:dyDescent="0.15">
      <c r="A29" s="27"/>
      <c r="B29" s="148"/>
      <c r="C29" s="11"/>
      <c r="D29" s="156"/>
      <c r="E29" s="108"/>
      <c r="F29" s="80"/>
      <c r="G29" s="12"/>
      <c r="H29" s="36"/>
      <c r="I29" s="155"/>
      <c r="J29" s="149"/>
      <c r="K29" s="36"/>
      <c r="L29" s="33"/>
      <c r="M29" s="12"/>
      <c r="N29" s="36"/>
      <c r="O29" s="33"/>
      <c r="Q29"/>
    </row>
    <row r="30" spans="1:17" s="3" customFormat="1" ht="20.100000000000001" customHeight="1" x14ac:dyDescent="0.15">
      <c r="A30" s="165" t="s">
        <v>39</v>
      </c>
      <c r="B30" s="68">
        <f>SUM(B25:B29)</f>
        <v>3050</v>
      </c>
      <c r="C30" s="101">
        <f>SUM(C25:C29)</f>
        <v>0</v>
      </c>
      <c r="D30" s="166" t="s">
        <v>39</v>
      </c>
      <c r="E30" s="68">
        <f>SUM(E25:E29)</f>
        <v>4850</v>
      </c>
      <c r="F30" s="101">
        <f>SUM(F25:F29)</f>
        <v>0</v>
      </c>
      <c r="G30" s="166" t="s">
        <v>39</v>
      </c>
      <c r="H30" s="68">
        <f>SUM(H25:H29)</f>
        <v>400</v>
      </c>
      <c r="I30" s="101">
        <f>SUM(I25:I29)</f>
        <v>0</v>
      </c>
      <c r="J30" s="166" t="s">
        <v>39</v>
      </c>
      <c r="K30" s="68">
        <f>SUM(K25:K29)</f>
        <v>0</v>
      </c>
      <c r="L30" s="101">
        <f>SUM(L25:L29)</f>
        <v>0</v>
      </c>
      <c r="M30" s="166" t="s">
        <v>39</v>
      </c>
      <c r="N30" s="68">
        <f>SUM(N25:N29)</f>
        <v>0</v>
      </c>
      <c r="O30" s="69">
        <f>SUM(O25:O29)</f>
        <v>0</v>
      </c>
      <c r="Q30"/>
    </row>
    <row r="31" spans="1:17" s="3" customFormat="1" ht="20.100000000000001" customHeight="1" x14ac:dyDescent="0.15">
      <c r="A31" s="143"/>
      <c r="B31" s="13"/>
      <c r="C31" s="13"/>
      <c r="D31" s="15"/>
      <c r="E31" s="13"/>
      <c r="F31" s="13"/>
      <c r="G31" s="15"/>
      <c r="H31" s="13"/>
      <c r="I31" s="13"/>
      <c r="J31" s="15"/>
      <c r="K31" s="13"/>
      <c r="L31" s="13"/>
      <c r="M31" s="15"/>
      <c r="N31" s="13"/>
      <c r="O31" s="13"/>
      <c r="Q31"/>
    </row>
    <row r="32" spans="1:17" s="3" customFormat="1" ht="20.100000000000001" customHeight="1" x14ac:dyDescent="0.15">
      <c r="A32" s="48" t="s">
        <v>216</v>
      </c>
      <c r="B32" s="49">
        <f>B39+E39++H39+K39+N39</f>
        <v>11100</v>
      </c>
      <c r="C32" s="9" t="s">
        <v>128</v>
      </c>
      <c r="D32" s="8">
        <f>C39+F39+I39+L39+O39</f>
        <v>0</v>
      </c>
      <c r="E32" s="7" t="s">
        <v>127</v>
      </c>
      <c r="F32" s="11"/>
      <c r="G32" s="12"/>
      <c r="H32" s="13"/>
      <c r="I32" s="13"/>
      <c r="J32" s="14"/>
      <c r="K32" s="13"/>
      <c r="L32" s="13"/>
      <c r="M32" s="15"/>
      <c r="N32" s="13"/>
      <c r="O32" s="13"/>
      <c r="Q32"/>
    </row>
    <row r="33" spans="1:17" s="3" customFormat="1" ht="17.100000000000001" customHeight="1" x14ac:dyDescent="0.15">
      <c r="A33" s="61" t="s">
        <v>14</v>
      </c>
      <c r="B33" s="62" t="s">
        <v>15</v>
      </c>
      <c r="C33" s="63" t="s">
        <v>7</v>
      </c>
      <c r="D33" s="65" t="s">
        <v>14</v>
      </c>
      <c r="E33" s="62" t="s">
        <v>15</v>
      </c>
      <c r="F33" s="97" t="s">
        <v>7</v>
      </c>
      <c r="G33" s="64" t="s">
        <v>14</v>
      </c>
      <c r="H33" s="62" t="s">
        <v>15</v>
      </c>
      <c r="I33" s="63" t="s">
        <v>7</v>
      </c>
      <c r="J33" s="65" t="s">
        <v>14</v>
      </c>
      <c r="K33" s="62" t="s">
        <v>15</v>
      </c>
      <c r="L33" s="66" t="s">
        <v>7</v>
      </c>
      <c r="M33" s="65" t="s">
        <v>14</v>
      </c>
      <c r="N33" s="62" t="s">
        <v>15</v>
      </c>
      <c r="O33" s="66" t="s">
        <v>7</v>
      </c>
      <c r="Q33"/>
    </row>
    <row r="34" spans="1:17" s="3" customFormat="1" ht="17.100000000000001" customHeight="1" x14ac:dyDescent="0.15">
      <c r="A34" s="17" t="s">
        <v>523</v>
      </c>
      <c r="B34" s="22">
        <v>3450</v>
      </c>
      <c r="C34" s="22"/>
      <c r="D34" s="18" t="s">
        <v>560</v>
      </c>
      <c r="E34" s="22">
        <v>3000</v>
      </c>
      <c r="F34" s="94"/>
      <c r="G34" s="28" t="s">
        <v>220</v>
      </c>
      <c r="H34" s="22" t="s">
        <v>113</v>
      </c>
      <c r="I34" s="20"/>
      <c r="J34" s="17" t="s">
        <v>220</v>
      </c>
      <c r="K34" s="22" t="s">
        <v>113</v>
      </c>
      <c r="L34" s="32"/>
      <c r="M34" s="16" t="s">
        <v>220</v>
      </c>
      <c r="N34" s="22">
        <v>250</v>
      </c>
      <c r="O34" s="94"/>
      <c r="Q34"/>
    </row>
    <row r="35" spans="1:17" s="3" customFormat="1" ht="17.100000000000001" customHeight="1" x14ac:dyDescent="0.15">
      <c r="A35" s="17" t="s">
        <v>562</v>
      </c>
      <c r="B35" s="22">
        <v>1750</v>
      </c>
      <c r="C35" s="22"/>
      <c r="D35" s="18" t="s">
        <v>561</v>
      </c>
      <c r="E35" s="22">
        <v>2350</v>
      </c>
      <c r="F35" s="94"/>
      <c r="G35" s="28" t="s">
        <v>217</v>
      </c>
      <c r="H35" s="22" t="s">
        <v>113</v>
      </c>
      <c r="I35" s="20"/>
      <c r="J35" s="17" t="s">
        <v>217</v>
      </c>
      <c r="K35" s="22" t="s">
        <v>113</v>
      </c>
      <c r="L35" s="32"/>
      <c r="M35" s="18" t="s">
        <v>221</v>
      </c>
      <c r="N35" s="22" t="s">
        <v>213</v>
      </c>
      <c r="O35" s="32"/>
      <c r="Q35"/>
    </row>
    <row r="36" spans="1:17" s="3" customFormat="1" ht="17.100000000000001" customHeight="1" x14ac:dyDescent="0.15">
      <c r="A36" s="17" t="s">
        <v>218</v>
      </c>
      <c r="B36" s="22">
        <v>300</v>
      </c>
      <c r="C36" s="22"/>
      <c r="D36" s="18" t="s">
        <v>217</v>
      </c>
      <c r="E36" s="22" t="s">
        <v>113</v>
      </c>
      <c r="F36" s="19"/>
      <c r="G36" s="29" t="s">
        <v>219</v>
      </c>
      <c r="H36" s="22" t="s">
        <v>113</v>
      </c>
      <c r="I36" s="20"/>
      <c r="J36" s="17" t="s">
        <v>219</v>
      </c>
      <c r="K36" s="22" t="s">
        <v>113</v>
      </c>
      <c r="L36" s="32"/>
      <c r="M36" s="16"/>
      <c r="N36" s="22"/>
      <c r="O36" s="32"/>
      <c r="Q36"/>
    </row>
    <row r="37" spans="1:17" s="3" customFormat="1" ht="17.100000000000001" customHeight="1" x14ac:dyDescent="0.15">
      <c r="A37" s="17"/>
      <c r="B37" s="22"/>
      <c r="C37" s="21"/>
      <c r="D37" s="18" t="s">
        <v>219</v>
      </c>
      <c r="E37" s="22" t="s">
        <v>113</v>
      </c>
      <c r="F37" s="19"/>
      <c r="G37" s="23"/>
      <c r="H37" s="22"/>
      <c r="I37" s="20"/>
      <c r="J37" s="17"/>
      <c r="K37" s="22"/>
      <c r="L37" s="32"/>
      <c r="M37" s="24"/>
      <c r="N37" s="22"/>
      <c r="O37" s="32"/>
      <c r="Q37"/>
    </row>
    <row r="38" spans="1:17" s="3" customFormat="1" ht="17.100000000000001" customHeight="1" x14ac:dyDescent="0.15">
      <c r="A38" s="27"/>
      <c r="B38" s="36"/>
      <c r="C38" s="11"/>
      <c r="D38" s="51"/>
      <c r="E38" s="36"/>
      <c r="F38" s="80"/>
      <c r="G38" s="15"/>
      <c r="H38" s="36"/>
      <c r="I38" s="13"/>
      <c r="J38" s="27"/>
      <c r="K38" s="36"/>
      <c r="L38" s="33"/>
      <c r="M38" s="25"/>
      <c r="N38" s="36"/>
      <c r="O38" s="33"/>
      <c r="Q38"/>
    </row>
    <row r="39" spans="1:17" s="3" customFormat="1" ht="20.100000000000001" customHeight="1" x14ac:dyDescent="0.15">
      <c r="A39" s="165" t="s">
        <v>39</v>
      </c>
      <c r="B39" s="68">
        <f>SUM(B34:B38)</f>
        <v>5500</v>
      </c>
      <c r="C39" s="70">
        <f>SUM(C34:C38)</f>
        <v>0</v>
      </c>
      <c r="D39" s="120" t="s">
        <v>39</v>
      </c>
      <c r="E39" s="68">
        <f>SUM(E34:E38)</f>
        <v>5350</v>
      </c>
      <c r="F39" s="69">
        <f>SUM(F34:F38)</f>
        <v>0</v>
      </c>
      <c r="G39" s="166" t="s">
        <v>39</v>
      </c>
      <c r="H39" s="68">
        <f>SUM(H34:H38)</f>
        <v>0</v>
      </c>
      <c r="I39" s="70">
        <f>SUM(I34:I38)</f>
        <v>0</v>
      </c>
      <c r="J39" s="120" t="s">
        <v>39</v>
      </c>
      <c r="K39" s="68">
        <f>SUM(K34:K38)</f>
        <v>0</v>
      </c>
      <c r="L39" s="69">
        <f>SUM(L34:L38)</f>
        <v>0</v>
      </c>
      <c r="M39" s="120" t="s">
        <v>39</v>
      </c>
      <c r="N39" s="68">
        <f>SUM(N34:N38)</f>
        <v>250</v>
      </c>
      <c r="O39" s="69">
        <f>SUM(O34:O38)</f>
        <v>0</v>
      </c>
      <c r="Q39"/>
    </row>
    <row r="40" spans="1:17" s="3" customFormat="1" x14ac:dyDescent="0.15">
      <c r="A40" s="336" t="s">
        <v>535</v>
      </c>
      <c r="B40" s="337"/>
      <c r="C40" s="337"/>
      <c r="D40" s="337"/>
      <c r="E40" s="337"/>
      <c r="Q40"/>
    </row>
    <row r="41" spans="1:17" s="3" customFormat="1" x14ac:dyDescent="0.15">
      <c r="A41" s="1"/>
      <c r="E41" s="6"/>
      <c r="Q41"/>
    </row>
  </sheetData>
  <mergeCells count="16">
    <mergeCell ref="M5:O5"/>
    <mergeCell ref="A40:E40"/>
    <mergeCell ref="B1:D1"/>
    <mergeCell ref="E1:E2"/>
    <mergeCell ref="F1:G2"/>
    <mergeCell ref="H1:J1"/>
    <mergeCell ref="A5:C5"/>
    <mergeCell ref="D5:F5"/>
    <mergeCell ref="G5:I5"/>
    <mergeCell ref="J5:L5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81" orientation="landscape" r:id="rId1"/>
  <headerFooter>
    <oddFooter>&amp;C&amp;8 6&amp;R&amp;8㈱岐阜折込センター　平成31年2月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showZeros="0" topLeftCell="A13" zoomScale="75" zoomScaleNormal="75" workbookViewId="0">
      <selection activeCell="O40" sqref="O40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8" t="s">
        <v>8</v>
      </c>
      <c r="B1" s="349">
        <f>表紙!C1</f>
        <v>0</v>
      </c>
      <c r="C1" s="349"/>
      <c r="D1" s="333"/>
      <c r="E1" s="362" t="s">
        <v>10</v>
      </c>
      <c r="F1" s="354">
        <f>表紙!F1</f>
        <v>0</v>
      </c>
      <c r="G1" s="355"/>
      <c r="H1" s="364" t="s">
        <v>11</v>
      </c>
      <c r="I1" s="365"/>
      <c r="J1" s="365"/>
      <c r="K1" s="10" t="s">
        <v>12</v>
      </c>
      <c r="L1" s="367" t="s">
        <v>13</v>
      </c>
      <c r="M1" s="366"/>
      <c r="N1" s="368" t="s">
        <v>61</v>
      </c>
      <c r="O1" s="369"/>
    </row>
    <row r="2" spans="1:17" ht="20.100000000000001" customHeight="1" x14ac:dyDescent="0.15">
      <c r="A2" s="92" t="s">
        <v>9</v>
      </c>
      <c r="B2" s="350">
        <f>表紙!C2</f>
        <v>0</v>
      </c>
      <c r="C2" s="350"/>
      <c r="D2" s="351"/>
      <c r="E2" s="363"/>
      <c r="F2" s="356"/>
      <c r="G2" s="357"/>
      <c r="H2" s="338" t="str">
        <f>表紙!J2</f>
        <v>年　　　月　　　日（　　　）</v>
      </c>
      <c r="I2" s="339"/>
      <c r="J2" s="340"/>
      <c r="K2" s="268">
        <f>表紙!K2</f>
        <v>0</v>
      </c>
      <c r="L2" s="308">
        <f>D4+D20+D27+D37</f>
        <v>0</v>
      </c>
      <c r="M2" s="309"/>
      <c r="N2" s="345"/>
      <c r="O2" s="346"/>
    </row>
    <row r="3" spans="1:17" ht="20.100000000000001" customHeight="1" x14ac:dyDescent="0.15">
      <c r="A3" s="136"/>
      <c r="B3" s="137"/>
      <c r="C3" s="137"/>
      <c r="D3" s="137"/>
      <c r="E3" s="138"/>
      <c r="F3" s="139"/>
      <c r="G3" s="139"/>
      <c r="H3" s="140"/>
      <c r="I3" s="140"/>
      <c r="J3" s="140"/>
      <c r="K3" s="141"/>
      <c r="L3" s="142"/>
      <c r="M3" s="142"/>
      <c r="N3" s="2"/>
      <c r="O3" s="2"/>
    </row>
    <row r="4" spans="1:17" ht="20.100000000000001" customHeight="1" x14ac:dyDescent="0.15">
      <c r="A4" s="48" t="s">
        <v>222</v>
      </c>
      <c r="B4" s="49">
        <f>B18+E18+H18+K18+N18</f>
        <v>25100</v>
      </c>
      <c r="C4" s="9" t="s">
        <v>128</v>
      </c>
      <c r="D4" s="8">
        <f>C18+F18+I18++L18+O18</f>
        <v>0</v>
      </c>
      <c r="E4" s="7" t="s">
        <v>127</v>
      </c>
      <c r="F4" s="7"/>
      <c r="G4" s="7"/>
      <c r="H4" s="7"/>
      <c r="I4" s="7"/>
      <c r="J4" s="7"/>
      <c r="K4" s="7"/>
      <c r="L4" s="7"/>
      <c r="M4" s="7"/>
      <c r="N4" s="7"/>
      <c r="O4" s="7"/>
    </row>
    <row r="5" spans="1:17" ht="17.100000000000001" customHeight="1" x14ac:dyDescent="0.15">
      <c r="A5" s="370" t="s">
        <v>1</v>
      </c>
      <c r="B5" s="370"/>
      <c r="C5" s="370"/>
      <c r="D5" s="370" t="s">
        <v>2</v>
      </c>
      <c r="E5" s="370"/>
      <c r="F5" s="370"/>
      <c r="G5" s="370" t="s">
        <v>3</v>
      </c>
      <c r="H5" s="370"/>
      <c r="I5" s="370"/>
      <c r="J5" s="370" t="s">
        <v>4</v>
      </c>
      <c r="K5" s="370"/>
      <c r="L5" s="370"/>
      <c r="M5" s="370" t="s">
        <v>5</v>
      </c>
      <c r="N5" s="370"/>
      <c r="O5" s="370"/>
      <c r="P5" s="5"/>
      <c r="Q5" s="5"/>
    </row>
    <row r="6" spans="1:17" ht="14.1" customHeight="1" x14ac:dyDescent="0.15">
      <c r="A6" s="61" t="s">
        <v>14</v>
      </c>
      <c r="B6" s="62" t="s">
        <v>15</v>
      </c>
      <c r="C6" s="66" t="s">
        <v>7</v>
      </c>
      <c r="D6" s="65" t="s">
        <v>14</v>
      </c>
      <c r="E6" s="62" t="s">
        <v>15</v>
      </c>
      <c r="F6" s="66" t="s">
        <v>7</v>
      </c>
      <c r="G6" s="65" t="s">
        <v>14</v>
      </c>
      <c r="H6" s="62" t="s">
        <v>15</v>
      </c>
      <c r="I6" s="66" t="s">
        <v>7</v>
      </c>
      <c r="J6" s="65" t="s">
        <v>14</v>
      </c>
      <c r="K6" s="62" t="s">
        <v>15</v>
      </c>
      <c r="L6" s="66" t="s">
        <v>7</v>
      </c>
      <c r="M6" s="65" t="s">
        <v>14</v>
      </c>
      <c r="N6" s="62" t="s">
        <v>15</v>
      </c>
      <c r="O6" s="66" t="s">
        <v>7</v>
      </c>
      <c r="P6" s="4"/>
      <c r="Q6" s="2"/>
    </row>
    <row r="7" spans="1:17" ht="17.100000000000001" customHeight="1" x14ac:dyDescent="0.15">
      <c r="A7" s="55" t="s">
        <v>223</v>
      </c>
      <c r="B7" s="53">
        <v>1750</v>
      </c>
      <c r="C7" s="53"/>
      <c r="D7" s="55" t="s">
        <v>233</v>
      </c>
      <c r="E7" s="53">
        <v>2400</v>
      </c>
      <c r="F7" s="60"/>
      <c r="G7" s="55" t="s">
        <v>679</v>
      </c>
      <c r="H7" s="53">
        <v>300</v>
      </c>
      <c r="I7" s="53"/>
      <c r="J7" s="55" t="s">
        <v>246</v>
      </c>
      <c r="K7" s="53" t="s">
        <v>241</v>
      </c>
      <c r="L7" s="60"/>
      <c r="M7" s="55" t="s">
        <v>250</v>
      </c>
      <c r="N7" s="53">
        <v>700</v>
      </c>
      <c r="O7" s="94"/>
    </row>
    <row r="8" spans="1:17" ht="17.100000000000001" customHeight="1" x14ac:dyDescent="0.15">
      <c r="A8" s="55" t="s">
        <v>224</v>
      </c>
      <c r="B8" s="53">
        <v>1350</v>
      </c>
      <c r="C8" s="53"/>
      <c r="D8" s="55" t="s">
        <v>234</v>
      </c>
      <c r="E8" s="53">
        <v>2600</v>
      </c>
      <c r="F8" s="60"/>
      <c r="G8" s="55" t="s">
        <v>242</v>
      </c>
      <c r="H8" s="53">
        <v>450</v>
      </c>
      <c r="I8" s="53"/>
      <c r="J8" s="55" t="s">
        <v>247</v>
      </c>
      <c r="K8" s="53" t="s">
        <v>241</v>
      </c>
      <c r="L8" s="60"/>
      <c r="M8" s="261" t="s">
        <v>238</v>
      </c>
      <c r="N8" s="262">
        <v>150</v>
      </c>
      <c r="O8" s="98"/>
    </row>
    <row r="9" spans="1:17" ht="17.100000000000001" customHeight="1" x14ac:dyDescent="0.15">
      <c r="A9" s="55" t="s">
        <v>225</v>
      </c>
      <c r="B9" s="53">
        <v>1500</v>
      </c>
      <c r="C9" s="53"/>
      <c r="D9" s="55" t="s">
        <v>235</v>
      </c>
      <c r="E9" s="53">
        <v>2100</v>
      </c>
      <c r="F9" s="60"/>
      <c r="G9" s="55" t="s">
        <v>243</v>
      </c>
      <c r="H9" s="53" t="s">
        <v>241</v>
      </c>
      <c r="I9" s="60"/>
      <c r="J9" s="55" t="s">
        <v>248</v>
      </c>
      <c r="K9" s="53" t="s">
        <v>241</v>
      </c>
      <c r="L9" s="60"/>
      <c r="M9" s="55"/>
      <c r="N9" s="53"/>
      <c r="O9" s="98"/>
    </row>
    <row r="10" spans="1:17" ht="17.100000000000001" customHeight="1" x14ac:dyDescent="0.15">
      <c r="A10" s="55" t="s">
        <v>226</v>
      </c>
      <c r="B10" s="53">
        <v>1600</v>
      </c>
      <c r="C10" s="53"/>
      <c r="D10" s="55" t="s">
        <v>236</v>
      </c>
      <c r="E10" s="53">
        <v>2250</v>
      </c>
      <c r="F10" s="60"/>
      <c r="G10" s="55" t="s">
        <v>244</v>
      </c>
      <c r="H10" s="53" t="s">
        <v>241</v>
      </c>
      <c r="I10" s="60"/>
      <c r="J10" s="55" t="s">
        <v>249</v>
      </c>
      <c r="K10" s="53" t="s">
        <v>241</v>
      </c>
      <c r="L10" s="60"/>
      <c r="M10" s="55"/>
      <c r="N10" s="53"/>
      <c r="O10" s="60"/>
    </row>
    <row r="11" spans="1:17" ht="17.100000000000001" customHeight="1" x14ac:dyDescent="0.15">
      <c r="A11" s="257" t="s">
        <v>227</v>
      </c>
      <c r="B11" s="254">
        <v>1750</v>
      </c>
      <c r="C11" s="254"/>
      <c r="D11" s="257" t="s">
        <v>237</v>
      </c>
      <c r="E11" s="254">
        <v>1450</v>
      </c>
      <c r="F11" s="258"/>
      <c r="G11" s="55" t="s">
        <v>245</v>
      </c>
      <c r="H11" s="53" t="s">
        <v>241</v>
      </c>
      <c r="I11" s="60"/>
      <c r="J11" s="55" t="s">
        <v>243</v>
      </c>
      <c r="K11" s="53" t="s">
        <v>241</v>
      </c>
      <c r="L11" s="60"/>
      <c r="M11" s="55"/>
      <c r="N11" s="53"/>
      <c r="O11" s="60"/>
    </row>
    <row r="12" spans="1:17" ht="17.100000000000001" customHeight="1" x14ac:dyDescent="0.15">
      <c r="A12" s="257" t="s">
        <v>228</v>
      </c>
      <c r="B12" s="254">
        <v>600</v>
      </c>
      <c r="C12" s="254"/>
      <c r="D12" s="257" t="s">
        <v>244</v>
      </c>
      <c r="E12" s="254" t="s">
        <v>241</v>
      </c>
      <c r="F12" s="258"/>
      <c r="G12" s="55" t="s">
        <v>238</v>
      </c>
      <c r="H12" s="53" t="s">
        <v>241</v>
      </c>
      <c r="I12" s="60"/>
      <c r="J12" s="55" t="s">
        <v>244</v>
      </c>
      <c r="K12" s="53" t="s">
        <v>241</v>
      </c>
      <c r="L12" s="60"/>
      <c r="M12" s="55"/>
      <c r="N12" s="53"/>
      <c r="O12" s="60"/>
    </row>
    <row r="13" spans="1:17" ht="17.100000000000001" customHeight="1" x14ac:dyDescent="0.15">
      <c r="A13" s="257" t="s">
        <v>229</v>
      </c>
      <c r="B13" s="254">
        <v>1600</v>
      </c>
      <c r="C13" s="254"/>
      <c r="D13" s="257" t="s">
        <v>245</v>
      </c>
      <c r="E13" s="254" t="s">
        <v>241</v>
      </c>
      <c r="F13" s="258"/>
      <c r="G13" s="55" t="s">
        <v>239</v>
      </c>
      <c r="H13" s="53" t="s">
        <v>241</v>
      </c>
      <c r="I13" s="60"/>
      <c r="J13" s="55" t="s">
        <v>245</v>
      </c>
      <c r="K13" s="53" t="s">
        <v>241</v>
      </c>
      <c r="L13" s="60"/>
      <c r="M13" s="55"/>
      <c r="N13" s="53"/>
      <c r="O13" s="60"/>
    </row>
    <row r="14" spans="1:17" ht="17.100000000000001" customHeight="1" x14ac:dyDescent="0.15">
      <c r="A14" s="257" t="s">
        <v>230</v>
      </c>
      <c r="B14" s="254">
        <v>950</v>
      </c>
      <c r="C14" s="254"/>
      <c r="D14" s="257" t="s">
        <v>238</v>
      </c>
      <c r="E14" s="254" t="s">
        <v>241</v>
      </c>
      <c r="F14" s="258"/>
      <c r="G14" s="55" t="s">
        <v>240</v>
      </c>
      <c r="H14" s="53" t="s">
        <v>241</v>
      </c>
      <c r="I14" s="60"/>
      <c r="J14" s="55" t="s">
        <v>238</v>
      </c>
      <c r="K14" s="53" t="s">
        <v>241</v>
      </c>
      <c r="L14" s="60"/>
      <c r="M14" s="55"/>
      <c r="N14" s="53"/>
      <c r="O14" s="60"/>
    </row>
    <row r="15" spans="1:17" ht="17.100000000000001" customHeight="1" x14ac:dyDescent="0.15">
      <c r="A15" s="231" t="s">
        <v>231</v>
      </c>
      <c r="B15" s="254">
        <v>900</v>
      </c>
      <c r="C15" s="254"/>
      <c r="D15" s="231" t="s">
        <v>239</v>
      </c>
      <c r="E15" s="232" t="s">
        <v>241</v>
      </c>
      <c r="F15" s="258"/>
      <c r="G15" s="55"/>
      <c r="H15" s="53"/>
      <c r="I15" s="60"/>
      <c r="J15" s="55" t="s">
        <v>239</v>
      </c>
      <c r="K15" s="53" t="s">
        <v>241</v>
      </c>
      <c r="L15" s="60"/>
      <c r="M15" s="55"/>
      <c r="N15" s="53"/>
      <c r="O15" s="60"/>
    </row>
    <row r="16" spans="1:17" ht="17.100000000000001" customHeight="1" x14ac:dyDescent="0.15">
      <c r="A16" s="255" t="s">
        <v>232</v>
      </c>
      <c r="B16" s="232">
        <v>700</v>
      </c>
      <c r="C16" s="232"/>
      <c r="D16" s="260" t="s">
        <v>240</v>
      </c>
      <c r="E16" s="256" t="s">
        <v>241</v>
      </c>
      <c r="F16" s="233"/>
      <c r="G16" s="18"/>
      <c r="H16" s="53"/>
      <c r="I16" s="19"/>
      <c r="J16" s="16" t="s">
        <v>240</v>
      </c>
      <c r="K16" s="22" t="s">
        <v>241</v>
      </c>
      <c r="L16" s="19"/>
      <c r="M16" s="18"/>
      <c r="N16" s="22"/>
      <c r="O16" s="19"/>
    </row>
    <row r="17" spans="1:17" ht="17.100000000000001" customHeight="1" x14ac:dyDescent="0.15">
      <c r="A17" s="255"/>
      <c r="B17" s="256"/>
      <c r="C17" s="259"/>
      <c r="D17" s="260"/>
      <c r="E17" s="256"/>
      <c r="F17" s="259"/>
      <c r="G17" s="42"/>
      <c r="H17" s="39"/>
      <c r="I17" s="40"/>
      <c r="J17" s="41"/>
      <c r="K17" s="39"/>
      <c r="L17" s="40"/>
      <c r="M17" s="42"/>
      <c r="N17" s="39"/>
      <c r="O17" s="40"/>
    </row>
    <row r="18" spans="1:17" s="3" customFormat="1" ht="20.100000000000001" customHeight="1" x14ac:dyDescent="0.15">
      <c r="A18" s="243" t="s">
        <v>39</v>
      </c>
      <c r="B18" s="244">
        <f>SUM(B7:B17)</f>
        <v>12700</v>
      </c>
      <c r="C18" s="246">
        <f>SUM(C7:C17)</f>
        <v>0</v>
      </c>
      <c r="D18" s="243" t="s">
        <v>39</v>
      </c>
      <c r="E18" s="244">
        <f>SUM(E7:E17)</f>
        <v>10800</v>
      </c>
      <c r="F18" s="246">
        <f>SUM(F7:F17)</f>
        <v>0</v>
      </c>
      <c r="G18" s="120" t="s">
        <v>39</v>
      </c>
      <c r="H18" s="68">
        <f>SUM(H7:H17)</f>
        <v>750</v>
      </c>
      <c r="I18" s="69">
        <f>SUM(I7:I17)</f>
        <v>0</v>
      </c>
      <c r="J18" s="120" t="s">
        <v>39</v>
      </c>
      <c r="K18" s="68">
        <f>SUM(K7:K17)</f>
        <v>0</v>
      </c>
      <c r="L18" s="69">
        <f>SUM(L7:L17)</f>
        <v>0</v>
      </c>
      <c r="M18" s="120" t="s">
        <v>39</v>
      </c>
      <c r="N18" s="68">
        <f>SUM(N7:N17)</f>
        <v>850</v>
      </c>
      <c r="O18" s="263">
        <f>SUM(O7:O17)</f>
        <v>0</v>
      </c>
      <c r="Q18"/>
    </row>
    <row r="19" spans="1:17" s="3" customFormat="1" ht="20.100000000000001" customHeight="1" x14ac:dyDescent="0.15">
      <c r="A19" s="143"/>
      <c r="B19" s="13"/>
      <c r="C19" s="13"/>
      <c r="D19" s="15"/>
      <c r="E19" s="13"/>
      <c r="F19" s="13"/>
      <c r="G19" s="15"/>
      <c r="H19" s="13"/>
      <c r="I19" s="13"/>
      <c r="J19" s="15"/>
      <c r="K19" s="13"/>
      <c r="L19" s="13"/>
      <c r="M19" s="15"/>
      <c r="N19" s="13"/>
      <c r="O19" s="11"/>
      <c r="Q19"/>
    </row>
    <row r="20" spans="1:17" ht="17.100000000000001" customHeight="1" x14ac:dyDescent="0.15">
      <c r="A20" s="48" t="s">
        <v>251</v>
      </c>
      <c r="B20" s="49">
        <f>B25+E25+H25+K25+N25</f>
        <v>7000</v>
      </c>
      <c r="C20" s="9" t="s">
        <v>128</v>
      </c>
      <c r="D20" s="8">
        <f>C25+F25+I25+L25+O25</f>
        <v>0</v>
      </c>
      <c r="E20" s="7" t="s">
        <v>127</v>
      </c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7" ht="14.1" customHeight="1" x14ac:dyDescent="0.15">
      <c r="A21" s="61" t="s">
        <v>14</v>
      </c>
      <c r="B21" s="62" t="s">
        <v>15</v>
      </c>
      <c r="C21" s="63" t="s">
        <v>7</v>
      </c>
      <c r="D21" s="65" t="s">
        <v>14</v>
      </c>
      <c r="E21" s="62" t="s">
        <v>15</v>
      </c>
      <c r="F21" s="63" t="s">
        <v>7</v>
      </c>
      <c r="G21" s="65" t="s">
        <v>14</v>
      </c>
      <c r="H21" s="62" t="s">
        <v>15</v>
      </c>
      <c r="I21" s="63" t="s">
        <v>7</v>
      </c>
      <c r="J21" s="65" t="s">
        <v>14</v>
      </c>
      <c r="K21" s="62" t="s">
        <v>15</v>
      </c>
      <c r="L21" s="63" t="s">
        <v>7</v>
      </c>
      <c r="M21" s="65" t="s">
        <v>14</v>
      </c>
      <c r="N21" s="62" t="s">
        <v>15</v>
      </c>
      <c r="O21" s="66" t="s">
        <v>7</v>
      </c>
    </row>
    <row r="22" spans="1:17" ht="17.100000000000001" customHeight="1" x14ac:dyDescent="0.15">
      <c r="A22" s="52" t="s">
        <v>252</v>
      </c>
      <c r="B22" s="53">
        <v>2050</v>
      </c>
      <c r="C22" s="53"/>
      <c r="D22" s="55" t="s">
        <v>257</v>
      </c>
      <c r="E22" s="53">
        <v>2000</v>
      </c>
      <c r="F22" s="54"/>
      <c r="G22" s="55" t="s">
        <v>254</v>
      </c>
      <c r="H22" s="53" t="s">
        <v>241</v>
      </c>
      <c r="I22" s="54"/>
      <c r="J22" s="55" t="s">
        <v>254</v>
      </c>
      <c r="K22" s="53" t="s">
        <v>241</v>
      </c>
      <c r="L22" s="59"/>
      <c r="M22" s="56" t="s">
        <v>254</v>
      </c>
      <c r="N22" s="53" t="s">
        <v>260</v>
      </c>
      <c r="O22" s="60"/>
    </row>
    <row r="23" spans="1:17" ht="17.100000000000001" customHeight="1" x14ac:dyDescent="0.15">
      <c r="A23" s="17" t="s">
        <v>253</v>
      </c>
      <c r="B23" s="22">
        <v>700</v>
      </c>
      <c r="C23" s="22"/>
      <c r="D23" s="16" t="s">
        <v>573</v>
      </c>
      <c r="E23" s="22">
        <v>900</v>
      </c>
      <c r="F23" s="21"/>
      <c r="G23" s="16" t="s">
        <v>258</v>
      </c>
      <c r="H23" s="22" t="s">
        <v>241</v>
      </c>
      <c r="I23" s="21"/>
      <c r="J23" s="16" t="s">
        <v>258</v>
      </c>
      <c r="K23" s="22" t="s">
        <v>241</v>
      </c>
      <c r="L23" s="20"/>
      <c r="M23" s="18" t="s">
        <v>255</v>
      </c>
      <c r="N23" s="22" t="s">
        <v>260</v>
      </c>
      <c r="O23" s="19"/>
    </row>
    <row r="24" spans="1:17" ht="17.100000000000001" customHeight="1" x14ac:dyDescent="0.15">
      <c r="A24" s="17"/>
      <c r="B24" s="22"/>
      <c r="C24" s="21"/>
      <c r="D24" s="16" t="s">
        <v>256</v>
      </c>
      <c r="E24" s="22">
        <v>1350</v>
      </c>
      <c r="F24" s="21"/>
      <c r="G24" s="16"/>
      <c r="H24" s="22"/>
      <c r="I24" s="21"/>
      <c r="J24" s="16"/>
      <c r="K24" s="22"/>
      <c r="L24" s="20"/>
      <c r="M24" s="18" t="s">
        <v>259</v>
      </c>
      <c r="N24" s="22" t="s">
        <v>260</v>
      </c>
      <c r="O24" s="19"/>
    </row>
    <row r="25" spans="1:17" ht="20.100000000000001" customHeight="1" x14ac:dyDescent="0.15">
      <c r="A25" s="165" t="s">
        <v>39</v>
      </c>
      <c r="B25" s="68">
        <f>SUM(B22:B24)</f>
        <v>2750</v>
      </c>
      <c r="C25" s="70">
        <f>SUM(C22:C24)</f>
        <v>0</v>
      </c>
      <c r="D25" s="120" t="s">
        <v>39</v>
      </c>
      <c r="E25" s="68">
        <f>SUM(E22:E24)</f>
        <v>4250</v>
      </c>
      <c r="F25" s="70">
        <f>SUM(F22:F24)</f>
        <v>0</v>
      </c>
      <c r="G25" s="120" t="s">
        <v>39</v>
      </c>
      <c r="H25" s="68">
        <f>SUM(H22:H24)</f>
        <v>0</v>
      </c>
      <c r="I25" s="70">
        <f>SUM(I22:I24)</f>
        <v>0</v>
      </c>
      <c r="J25" s="120" t="s">
        <v>39</v>
      </c>
      <c r="K25" s="68">
        <f>SUM(K22:K24)</f>
        <v>0</v>
      </c>
      <c r="L25" s="70">
        <f>SUM(L22:L24)</f>
        <v>0</v>
      </c>
      <c r="M25" s="120" t="s">
        <v>39</v>
      </c>
      <c r="N25" s="68">
        <f>SUM(N22:N24)</f>
        <v>0</v>
      </c>
      <c r="O25" s="69">
        <f>SUM(O22:O24)</f>
        <v>0</v>
      </c>
    </row>
    <row r="26" spans="1:17" ht="20.100000000000001" customHeight="1" x14ac:dyDescent="0.15">
      <c r="A26" s="143"/>
      <c r="B26" s="13"/>
      <c r="C26" s="13"/>
      <c r="D26" s="15"/>
      <c r="E26" s="13"/>
      <c r="F26" s="13"/>
      <c r="G26" s="15"/>
      <c r="H26" s="13"/>
      <c r="I26" s="13"/>
      <c r="J26" s="15"/>
      <c r="K26" s="13"/>
      <c r="L26" s="13"/>
      <c r="M26" s="15"/>
      <c r="N26" s="13"/>
      <c r="O26" s="13"/>
    </row>
    <row r="27" spans="1:17" ht="20.100000000000001" customHeight="1" x14ac:dyDescent="0.15">
      <c r="A27" s="48" t="s">
        <v>300</v>
      </c>
      <c r="B27" s="49">
        <f>B35+E35+H35+K35+N35</f>
        <v>24500</v>
      </c>
      <c r="C27" s="9" t="s">
        <v>128</v>
      </c>
      <c r="D27" s="8">
        <f>C35+F35+I35+L35+O35</f>
        <v>0</v>
      </c>
      <c r="E27" s="7" t="s">
        <v>127</v>
      </c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7" ht="14.1" customHeight="1" x14ac:dyDescent="0.15">
      <c r="A28" s="61" t="s">
        <v>14</v>
      </c>
      <c r="B28" s="62" t="s">
        <v>15</v>
      </c>
      <c r="C28" s="66" t="s">
        <v>7</v>
      </c>
      <c r="D28" s="65" t="s">
        <v>14</v>
      </c>
      <c r="E28" s="62" t="s">
        <v>15</v>
      </c>
      <c r="F28" s="66" t="s">
        <v>7</v>
      </c>
      <c r="G28" s="65" t="s">
        <v>14</v>
      </c>
      <c r="H28" s="62" t="s">
        <v>15</v>
      </c>
      <c r="I28" s="66" t="s">
        <v>7</v>
      </c>
      <c r="J28" s="65" t="s">
        <v>14</v>
      </c>
      <c r="K28" s="62" t="s">
        <v>15</v>
      </c>
      <c r="L28" s="66" t="s">
        <v>7</v>
      </c>
      <c r="M28" s="65" t="s">
        <v>14</v>
      </c>
      <c r="N28" s="62" t="s">
        <v>15</v>
      </c>
      <c r="O28" s="66" t="s">
        <v>7</v>
      </c>
      <c r="P28" s="4"/>
      <c r="Q28" s="2"/>
    </row>
    <row r="29" spans="1:17" ht="17.100000000000001" customHeight="1" x14ac:dyDescent="0.15">
      <c r="A29" s="17" t="s">
        <v>265</v>
      </c>
      <c r="B29" s="22">
        <v>850</v>
      </c>
      <c r="C29" s="22"/>
      <c r="D29" s="18" t="s">
        <v>576</v>
      </c>
      <c r="E29" s="22">
        <v>4400</v>
      </c>
      <c r="F29" s="19"/>
      <c r="G29" s="28" t="s">
        <v>270</v>
      </c>
      <c r="H29" s="22" t="s">
        <v>241</v>
      </c>
      <c r="I29" s="20"/>
      <c r="J29" s="18" t="s">
        <v>275</v>
      </c>
      <c r="K29" s="22" t="s">
        <v>260</v>
      </c>
      <c r="L29" s="32"/>
      <c r="M29" s="18" t="s">
        <v>280</v>
      </c>
      <c r="N29" s="22">
        <v>700</v>
      </c>
      <c r="O29" s="94"/>
    </row>
    <row r="30" spans="1:17" ht="17.100000000000001" customHeight="1" x14ac:dyDescent="0.15">
      <c r="A30" s="17" t="s">
        <v>266</v>
      </c>
      <c r="B30" s="22">
        <v>1250</v>
      </c>
      <c r="C30" s="22"/>
      <c r="D30" s="18" t="s">
        <v>577</v>
      </c>
      <c r="E30" s="22">
        <v>5700</v>
      </c>
      <c r="F30" s="19"/>
      <c r="G30" s="28" t="s">
        <v>271</v>
      </c>
      <c r="H30" s="22" t="s">
        <v>241</v>
      </c>
      <c r="I30" s="20"/>
      <c r="J30" s="18" t="s">
        <v>272</v>
      </c>
      <c r="K30" s="22" t="s">
        <v>260</v>
      </c>
      <c r="L30" s="32"/>
      <c r="M30" s="18" t="s">
        <v>276</v>
      </c>
      <c r="N30" s="22">
        <v>700</v>
      </c>
      <c r="O30" s="94"/>
    </row>
    <row r="31" spans="1:17" ht="17.100000000000001" customHeight="1" x14ac:dyDescent="0.15">
      <c r="A31" s="17" t="s">
        <v>267</v>
      </c>
      <c r="B31" s="22">
        <v>1150</v>
      </c>
      <c r="C31" s="22"/>
      <c r="D31" s="18" t="s">
        <v>578</v>
      </c>
      <c r="E31" s="22">
        <v>2700</v>
      </c>
      <c r="F31" s="19"/>
      <c r="G31" s="28" t="s">
        <v>272</v>
      </c>
      <c r="H31" s="22" t="s">
        <v>241</v>
      </c>
      <c r="I31" s="20"/>
      <c r="J31" s="18" t="s">
        <v>276</v>
      </c>
      <c r="K31" s="22" t="s">
        <v>260</v>
      </c>
      <c r="L31" s="32"/>
      <c r="M31" s="18"/>
      <c r="N31" s="22"/>
      <c r="O31" s="94"/>
    </row>
    <row r="32" spans="1:17" ht="17.100000000000001" customHeight="1" x14ac:dyDescent="0.15">
      <c r="A32" s="17" t="s">
        <v>268</v>
      </c>
      <c r="B32" s="22">
        <v>450</v>
      </c>
      <c r="C32" s="22"/>
      <c r="D32" s="18" t="s">
        <v>579</v>
      </c>
      <c r="E32" s="22">
        <v>2900</v>
      </c>
      <c r="F32" s="19"/>
      <c r="G32" s="28" t="s">
        <v>273</v>
      </c>
      <c r="H32" s="22" t="s">
        <v>241</v>
      </c>
      <c r="I32" s="20"/>
      <c r="J32" s="18" t="s">
        <v>277</v>
      </c>
      <c r="K32" s="22" t="s">
        <v>260</v>
      </c>
      <c r="L32" s="32"/>
      <c r="M32" s="18"/>
      <c r="N32" s="22"/>
      <c r="O32" s="32"/>
    </row>
    <row r="33" spans="1:17" ht="17.100000000000001" customHeight="1" x14ac:dyDescent="0.15">
      <c r="A33" s="17" t="s">
        <v>269</v>
      </c>
      <c r="B33" s="22">
        <v>200</v>
      </c>
      <c r="C33" s="22"/>
      <c r="D33" s="18" t="s">
        <v>580</v>
      </c>
      <c r="E33" s="22">
        <v>1650</v>
      </c>
      <c r="F33" s="19"/>
      <c r="G33" s="28" t="s">
        <v>274</v>
      </c>
      <c r="H33" s="22" t="s">
        <v>241</v>
      </c>
      <c r="I33" s="20"/>
      <c r="J33" s="17" t="s">
        <v>278</v>
      </c>
      <c r="K33" s="22" t="s">
        <v>260</v>
      </c>
      <c r="L33" s="32"/>
      <c r="M33" s="18"/>
      <c r="N33" s="22"/>
      <c r="O33" s="32"/>
    </row>
    <row r="34" spans="1:17" ht="17.100000000000001" customHeight="1" x14ac:dyDescent="0.15">
      <c r="A34" s="17"/>
      <c r="B34" s="22"/>
      <c r="C34" s="21"/>
      <c r="D34" s="18" t="s">
        <v>581</v>
      </c>
      <c r="E34" s="22">
        <v>1850</v>
      </c>
      <c r="F34" s="19"/>
      <c r="G34" s="28"/>
      <c r="H34" s="22"/>
      <c r="I34" s="20"/>
      <c r="J34" s="17" t="s">
        <v>279</v>
      </c>
      <c r="K34" s="22" t="s">
        <v>260</v>
      </c>
      <c r="L34" s="32"/>
      <c r="M34" s="18"/>
      <c r="N34" s="22"/>
      <c r="O34" s="32"/>
    </row>
    <row r="35" spans="1:17" s="3" customFormat="1" ht="20.100000000000001" customHeight="1" x14ac:dyDescent="0.15">
      <c r="A35" s="165" t="s">
        <v>39</v>
      </c>
      <c r="B35" s="68">
        <f>SUM(B29:B34)</f>
        <v>3900</v>
      </c>
      <c r="C35" s="69">
        <f>SUM(C29:C34)</f>
        <v>0</v>
      </c>
      <c r="D35" s="120" t="s">
        <v>39</v>
      </c>
      <c r="E35" s="68">
        <f>SUM(E29:E34)</f>
        <v>19200</v>
      </c>
      <c r="F35" s="69">
        <f>SUM(F29:F34)</f>
        <v>0</v>
      </c>
      <c r="G35" s="120" t="s">
        <v>39</v>
      </c>
      <c r="H35" s="68">
        <f>SUM(H29:H34)</f>
        <v>0</v>
      </c>
      <c r="I35" s="69">
        <f>SUM(I29:I34)</f>
        <v>0</v>
      </c>
      <c r="J35" s="120" t="s">
        <v>39</v>
      </c>
      <c r="K35" s="68">
        <f>SUM(K29:K34)</f>
        <v>0</v>
      </c>
      <c r="L35" s="69">
        <f>SUM(L29:L34)</f>
        <v>0</v>
      </c>
      <c r="M35" s="120" t="s">
        <v>39</v>
      </c>
      <c r="N35" s="68">
        <f>SUM(N29:N34)</f>
        <v>1400</v>
      </c>
      <c r="O35" s="69">
        <f>SUM(O29:O34)</f>
        <v>0</v>
      </c>
      <c r="Q35"/>
    </row>
    <row r="36" spans="1:17" s="3" customFormat="1" ht="20.100000000000001" customHeight="1" x14ac:dyDescent="0.15">
      <c r="A36" s="143"/>
      <c r="B36" s="13"/>
      <c r="C36" s="13"/>
      <c r="D36" s="15"/>
      <c r="E36" s="13"/>
      <c r="F36" s="13"/>
      <c r="G36" s="15"/>
      <c r="H36" s="13"/>
      <c r="I36" s="13"/>
      <c r="J36" s="15"/>
      <c r="K36" s="13"/>
      <c r="L36" s="13"/>
      <c r="M36" s="15"/>
      <c r="N36" s="13"/>
      <c r="O36" s="13"/>
      <c r="Q36"/>
    </row>
    <row r="37" spans="1:17" ht="17.100000000000001" customHeight="1" x14ac:dyDescent="0.15">
      <c r="A37" s="48" t="s">
        <v>301</v>
      </c>
      <c r="B37" s="49">
        <f>B40+E40+H40+K40+N40</f>
        <v>3400</v>
      </c>
      <c r="C37" s="9" t="s">
        <v>128</v>
      </c>
      <c r="D37" s="8">
        <f>C40+F40+I40+L40+O40</f>
        <v>0</v>
      </c>
      <c r="E37" s="7" t="s">
        <v>127</v>
      </c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7" ht="14.1" customHeight="1" x14ac:dyDescent="0.15">
      <c r="A38" s="61" t="s">
        <v>14</v>
      </c>
      <c r="B38" s="62" t="s">
        <v>15</v>
      </c>
      <c r="C38" s="63" t="s">
        <v>7</v>
      </c>
      <c r="D38" s="65" t="s">
        <v>14</v>
      </c>
      <c r="E38" s="62" t="s">
        <v>15</v>
      </c>
      <c r="F38" s="63" t="s">
        <v>7</v>
      </c>
      <c r="G38" s="65" t="s">
        <v>14</v>
      </c>
      <c r="H38" s="62" t="s">
        <v>15</v>
      </c>
      <c r="I38" s="63" t="s">
        <v>7</v>
      </c>
      <c r="J38" s="65" t="s">
        <v>14</v>
      </c>
      <c r="K38" s="62" t="s">
        <v>15</v>
      </c>
      <c r="L38" s="63" t="s">
        <v>7</v>
      </c>
      <c r="M38" s="65" t="s">
        <v>14</v>
      </c>
      <c r="N38" s="62" t="s">
        <v>15</v>
      </c>
      <c r="O38" s="66" t="s">
        <v>7</v>
      </c>
    </row>
    <row r="39" spans="1:17" ht="17.100000000000001" customHeight="1" x14ac:dyDescent="0.15">
      <c r="A39" s="17" t="s">
        <v>282</v>
      </c>
      <c r="B39" s="22">
        <v>750</v>
      </c>
      <c r="C39" s="21"/>
      <c r="D39" s="18" t="s">
        <v>582</v>
      </c>
      <c r="E39" s="22">
        <v>2650</v>
      </c>
      <c r="F39" s="19"/>
      <c r="G39" s="28" t="s">
        <v>281</v>
      </c>
      <c r="H39" s="22" t="s">
        <v>84</v>
      </c>
      <c r="I39" s="20"/>
      <c r="J39" s="17" t="s">
        <v>281</v>
      </c>
      <c r="K39" s="22" t="s">
        <v>505</v>
      </c>
      <c r="L39" s="32"/>
      <c r="M39" s="16" t="s">
        <v>281</v>
      </c>
      <c r="N39" s="22" t="s">
        <v>280</v>
      </c>
      <c r="O39" s="32"/>
    </row>
    <row r="40" spans="1:17" ht="20.100000000000001" customHeight="1" x14ac:dyDescent="0.15">
      <c r="A40" s="165" t="s">
        <v>39</v>
      </c>
      <c r="B40" s="68">
        <f>SUM(B39:B39)</f>
        <v>750</v>
      </c>
      <c r="C40" s="70">
        <f>SUM(C39:C39)</f>
        <v>0</v>
      </c>
      <c r="D40" s="120" t="s">
        <v>39</v>
      </c>
      <c r="E40" s="68">
        <f>SUM(E39:E39)</f>
        <v>2650</v>
      </c>
      <c r="F40" s="70">
        <f>SUM(F39:F39)</f>
        <v>0</v>
      </c>
      <c r="G40" s="120" t="s">
        <v>39</v>
      </c>
      <c r="H40" s="68">
        <f>SUM(H39)</f>
        <v>0</v>
      </c>
      <c r="I40" s="70">
        <f>SUM(I39)</f>
        <v>0</v>
      </c>
      <c r="J40" s="120" t="s">
        <v>39</v>
      </c>
      <c r="K40" s="68">
        <f>SUM(K39)</f>
        <v>0</v>
      </c>
      <c r="L40" s="70">
        <f>SUM(L39)</f>
        <v>0</v>
      </c>
      <c r="M40" s="120" t="s">
        <v>39</v>
      </c>
      <c r="N40" s="68">
        <f>SUM(N39:N39)</f>
        <v>0</v>
      </c>
      <c r="O40" s="69">
        <f>SUM(O39)</f>
        <v>0</v>
      </c>
    </row>
    <row r="41" spans="1:17" s="3" customFormat="1" x14ac:dyDescent="0.15">
      <c r="A41" s="336" t="s">
        <v>535</v>
      </c>
      <c r="B41" s="337"/>
      <c r="C41" s="337"/>
      <c r="D41" s="337"/>
      <c r="E41" s="337"/>
      <c r="F41" s="371"/>
      <c r="G41" s="371"/>
      <c r="H41" s="371"/>
      <c r="Q41"/>
    </row>
    <row r="42" spans="1:17" s="3" customFormat="1" x14ac:dyDescent="0.15">
      <c r="A42" s="1"/>
      <c r="E42" s="6"/>
      <c r="Q42"/>
    </row>
  </sheetData>
  <mergeCells count="17">
    <mergeCell ref="B2:D2"/>
    <mergeCell ref="H2:J2"/>
    <mergeCell ref="B1:D1"/>
    <mergeCell ref="E1:E2"/>
    <mergeCell ref="F1:G2"/>
    <mergeCell ref="H1:J1"/>
    <mergeCell ref="J5:L5"/>
    <mergeCell ref="L1:M1"/>
    <mergeCell ref="L2:M2"/>
    <mergeCell ref="M5:O5"/>
    <mergeCell ref="N1:O1"/>
    <mergeCell ref="N2:O2"/>
    <mergeCell ref="A41:E41"/>
    <mergeCell ref="F41:H41"/>
    <mergeCell ref="A5:C5"/>
    <mergeCell ref="D5:F5"/>
    <mergeCell ref="G5:I5"/>
  </mergeCells>
  <phoneticPr fontId="1"/>
  <pageMargins left="0.70866141732283472" right="0.31496062992125984" top="0.55118110236220474" bottom="0.35433070866141736" header="0.31496062992125984" footer="0.31496062992125984"/>
  <pageSetup paperSize="9" scale="79" orientation="landscape" r:id="rId1"/>
  <headerFooter>
    <oddFooter>&amp;C&amp;8 7&amp;R&amp;8㈱岐阜折込センター　平成31年2月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showZeros="0" topLeftCell="A13" zoomScale="75" zoomScaleNormal="75" workbookViewId="0">
      <selection activeCell="O40" sqref="O40"/>
    </sheetView>
  </sheetViews>
  <sheetFormatPr defaultRowHeight="13.5" x14ac:dyDescent="0.15"/>
  <cols>
    <col min="1" max="1" width="15.375" style="1" bestFit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8" t="s">
        <v>8</v>
      </c>
      <c r="B1" s="349">
        <f>表紙!C1</f>
        <v>0</v>
      </c>
      <c r="C1" s="349"/>
      <c r="D1" s="333"/>
      <c r="E1" s="362" t="s">
        <v>10</v>
      </c>
      <c r="F1" s="354">
        <f>表紙!F1</f>
        <v>0</v>
      </c>
      <c r="G1" s="355"/>
      <c r="H1" s="364" t="s">
        <v>11</v>
      </c>
      <c r="I1" s="365"/>
      <c r="J1" s="365"/>
      <c r="K1" s="10" t="s">
        <v>12</v>
      </c>
      <c r="L1" s="367" t="s">
        <v>13</v>
      </c>
      <c r="M1" s="366"/>
      <c r="N1" s="368" t="s">
        <v>61</v>
      </c>
      <c r="O1" s="369"/>
    </row>
    <row r="2" spans="1:17" ht="20.100000000000001" customHeight="1" x14ac:dyDescent="0.15">
      <c r="A2" s="92" t="s">
        <v>9</v>
      </c>
      <c r="B2" s="350">
        <f>表紙!C2</f>
        <v>0</v>
      </c>
      <c r="C2" s="350"/>
      <c r="D2" s="351"/>
      <c r="E2" s="363"/>
      <c r="F2" s="356"/>
      <c r="G2" s="357"/>
      <c r="H2" s="338" t="str">
        <f>表紙!J2</f>
        <v>年　　　月　　　日（　　　）</v>
      </c>
      <c r="I2" s="339"/>
      <c r="J2" s="340"/>
      <c r="K2" s="268">
        <f>表紙!K2</f>
        <v>0</v>
      </c>
      <c r="L2" s="308">
        <f>D4+D13+D31</f>
        <v>0</v>
      </c>
      <c r="M2" s="309"/>
      <c r="N2" s="345"/>
      <c r="O2" s="346"/>
    </row>
    <row r="3" spans="1:17" ht="20.100000000000001" customHeight="1" x14ac:dyDescent="0.15">
      <c r="A3" s="136"/>
      <c r="B3" s="137"/>
      <c r="C3" s="137"/>
      <c r="D3" s="137"/>
      <c r="E3" s="138"/>
      <c r="F3" s="139"/>
      <c r="G3" s="139"/>
      <c r="H3" s="140"/>
      <c r="I3" s="140"/>
      <c r="J3" s="140"/>
      <c r="K3" s="141"/>
      <c r="L3" s="142"/>
      <c r="M3" s="142"/>
      <c r="N3" s="2"/>
      <c r="O3" s="2"/>
    </row>
    <row r="4" spans="1:17" s="3" customFormat="1" ht="19.5" customHeight="1" x14ac:dyDescent="0.15">
      <c r="A4" s="48" t="s">
        <v>261</v>
      </c>
      <c r="B4" s="49">
        <f>B11+E11+H11+K11+N11</f>
        <v>13000</v>
      </c>
      <c r="C4" s="9" t="s">
        <v>128</v>
      </c>
      <c r="D4" s="8">
        <f>C11+F11+I11+L11+O11</f>
        <v>0</v>
      </c>
      <c r="E4" s="7" t="s">
        <v>127</v>
      </c>
      <c r="F4" s="11"/>
      <c r="G4" s="12"/>
      <c r="H4" s="13"/>
      <c r="I4" s="13"/>
      <c r="J4" s="14"/>
      <c r="K4" s="13"/>
      <c r="L4" s="13"/>
      <c r="M4" s="15"/>
      <c r="N4" s="13"/>
      <c r="O4" s="13"/>
      <c r="Q4"/>
    </row>
    <row r="5" spans="1:17" ht="17.100000000000001" customHeight="1" x14ac:dyDescent="0.15">
      <c r="A5" s="370" t="s">
        <v>1</v>
      </c>
      <c r="B5" s="370"/>
      <c r="C5" s="370"/>
      <c r="D5" s="370" t="s">
        <v>2</v>
      </c>
      <c r="E5" s="370"/>
      <c r="F5" s="370"/>
      <c r="G5" s="370" t="s">
        <v>3</v>
      </c>
      <c r="H5" s="370"/>
      <c r="I5" s="370"/>
      <c r="J5" s="370" t="s">
        <v>4</v>
      </c>
      <c r="K5" s="370"/>
      <c r="L5" s="370"/>
      <c r="M5" s="370" t="s">
        <v>5</v>
      </c>
      <c r="N5" s="370"/>
      <c r="O5" s="370"/>
      <c r="P5" s="5"/>
      <c r="Q5" s="5"/>
    </row>
    <row r="6" spans="1:17" ht="14.1" customHeight="1" x14ac:dyDescent="0.15">
      <c r="A6" s="61" t="s">
        <v>14</v>
      </c>
      <c r="B6" s="62" t="s">
        <v>15</v>
      </c>
      <c r="C6" s="97" t="s">
        <v>7</v>
      </c>
      <c r="D6" s="64" t="s">
        <v>14</v>
      </c>
      <c r="E6" s="62" t="s">
        <v>15</v>
      </c>
      <c r="F6" s="97" t="s">
        <v>7</v>
      </c>
      <c r="G6" s="64" t="s">
        <v>14</v>
      </c>
      <c r="H6" s="62" t="s">
        <v>15</v>
      </c>
      <c r="I6" s="97" t="s">
        <v>7</v>
      </c>
      <c r="J6" s="64" t="s">
        <v>14</v>
      </c>
      <c r="K6" s="62" t="s">
        <v>15</v>
      </c>
      <c r="L6" s="97" t="s">
        <v>7</v>
      </c>
      <c r="M6" s="64" t="s">
        <v>14</v>
      </c>
      <c r="N6" s="62" t="s">
        <v>15</v>
      </c>
      <c r="O6" s="66" t="s">
        <v>7</v>
      </c>
    </row>
    <row r="7" spans="1:17" ht="17.100000000000001" customHeight="1" x14ac:dyDescent="0.15">
      <c r="A7" s="52" t="s">
        <v>262</v>
      </c>
      <c r="B7" s="53">
        <v>2100</v>
      </c>
      <c r="C7" s="107"/>
      <c r="D7" s="95" t="s">
        <v>568</v>
      </c>
      <c r="E7" s="53">
        <v>2250</v>
      </c>
      <c r="F7" s="98"/>
      <c r="G7" s="102" t="s">
        <v>264</v>
      </c>
      <c r="H7" s="53" t="s">
        <v>241</v>
      </c>
      <c r="I7" s="98"/>
      <c r="J7" s="102" t="s">
        <v>264</v>
      </c>
      <c r="K7" s="53" t="s">
        <v>241</v>
      </c>
      <c r="L7" s="107"/>
      <c r="M7" s="95" t="s">
        <v>264</v>
      </c>
      <c r="N7" s="53">
        <v>850</v>
      </c>
      <c r="O7" s="57"/>
    </row>
    <row r="8" spans="1:17" ht="17.100000000000001" customHeight="1" x14ac:dyDescent="0.15">
      <c r="A8" s="93" t="s">
        <v>570</v>
      </c>
      <c r="B8" s="22">
        <v>4000</v>
      </c>
      <c r="C8" s="94"/>
      <c r="D8" s="96" t="s">
        <v>569</v>
      </c>
      <c r="E8" s="22">
        <v>3800</v>
      </c>
      <c r="F8" s="99"/>
      <c r="G8" s="103" t="s">
        <v>263</v>
      </c>
      <c r="H8" s="22" t="s">
        <v>241</v>
      </c>
      <c r="I8" s="99"/>
      <c r="J8" s="103" t="s">
        <v>263</v>
      </c>
      <c r="K8" s="22" t="s">
        <v>241</v>
      </c>
      <c r="L8" s="94"/>
      <c r="M8" s="106"/>
      <c r="N8" s="22"/>
      <c r="O8" s="94"/>
    </row>
    <row r="9" spans="1:17" ht="17.100000000000001" customHeight="1" x14ac:dyDescent="0.15">
      <c r="A9" s="93"/>
      <c r="B9" s="22"/>
      <c r="C9" s="99"/>
      <c r="D9" s="96" t="s">
        <v>662</v>
      </c>
      <c r="E9" s="22" t="s">
        <v>663</v>
      </c>
      <c r="F9" s="99"/>
      <c r="G9" s="103"/>
      <c r="H9" s="22"/>
      <c r="I9" s="99"/>
      <c r="J9" s="96"/>
      <c r="K9" s="22"/>
      <c r="L9" s="94"/>
      <c r="M9" s="106"/>
      <c r="N9" s="22"/>
      <c r="O9" s="94"/>
    </row>
    <row r="10" spans="1:17" ht="17.100000000000001" customHeight="1" x14ac:dyDescent="0.15">
      <c r="A10" s="38"/>
      <c r="B10" s="39"/>
      <c r="C10" s="100"/>
      <c r="D10" s="47"/>
      <c r="E10" s="39"/>
      <c r="F10" s="100"/>
      <c r="G10" s="104"/>
      <c r="H10" s="39"/>
      <c r="I10" s="105"/>
      <c r="J10" s="47"/>
      <c r="K10" s="39"/>
      <c r="L10" s="105"/>
      <c r="M10" s="46"/>
      <c r="N10" s="39"/>
      <c r="O10" s="45"/>
    </row>
    <row r="11" spans="1:17" s="3" customFormat="1" ht="20.100000000000001" customHeight="1" x14ac:dyDescent="0.15">
      <c r="A11" s="165" t="s">
        <v>39</v>
      </c>
      <c r="B11" s="68">
        <f>SUM(B7:B10)</f>
        <v>6100</v>
      </c>
      <c r="C11" s="101">
        <f>SUM(C7:C10)</f>
        <v>0</v>
      </c>
      <c r="D11" s="166" t="s">
        <v>39</v>
      </c>
      <c r="E11" s="68">
        <f>SUM(E7:E10)</f>
        <v>6050</v>
      </c>
      <c r="F11" s="101">
        <f>SUM(F7:F10)</f>
        <v>0</v>
      </c>
      <c r="G11" s="166" t="s">
        <v>39</v>
      </c>
      <c r="H11" s="68">
        <f>SUM(H7:H10)</f>
        <v>0</v>
      </c>
      <c r="I11" s="101">
        <f>SUM(I7:I10)</f>
        <v>0</v>
      </c>
      <c r="J11" s="166" t="s">
        <v>39</v>
      </c>
      <c r="K11" s="68">
        <f>SUM(K7:K10)</f>
        <v>0</v>
      </c>
      <c r="L11" s="101">
        <f>SUM(L7:L10)</f>
        <v>0</v>
      </c>
      <c r="M11" s="166" t="s">
        <v>39</v>
      </c>
      <c r="N11" s="68">
        <f>SUM(N7:N10)</f>
        <v>850</v>
      </c>
      <c r="O11" s="69">
        <f>SUM(O7:O10)</f>
        <v>0</v>
      </c>
      <c r="Q11"/>
    </row>
    <row r="12" spans="1:17" s="3" customFormat="1" ht="20.100000000000001" customHeight="1" x14ac:dyDescent="0.15">
      <c r="A12" s="143"/>
      <c r="B12" s="13"/>
      <c r="C12" s="13"/>
      <c r="D12" s="15"/>
      <c r="E12" s="13"/>
      <c r="F12" s="13"/>
      <c r="G12" s="15"/>
      <c r="H12" s="13"/>
      <c r="I12" s="13"/>
      <c r="J12" s="15"/>
      <c r="K12" s="13"/>
      <c r="L12" s="13"/>
      <c r="M12" s="15"/>
      <c r="N12" s="13"/>
      <c r="O12" s="13"/>
      <c r="Q12"/>
    </row>
    <row r="13" spans="1:17" s="3" customFormat="1" ht="20.100000000000001" customHeight="1" x14ac:dyDescent="0.15">
      <c r="A13" s="48" t="s">
        <v>302</v>
      </c>
      <c r="B13" s="49">
        <f>B29+E29+H29+K29+N29</f>
        <v>16400</v>
      </c>
      <c r="C13" s="9" t="s">
        <v>128</v>
      </c>
      <c r="D13" s="8">
        <f>C29+F29+I29+L29+O29</f>
        <v>0</v>
      </c>
      <c r="E13" s="7" t="s">
        <v>127</v>
      </c>
      <c r="F13" s="11"/>
      <c r="G13" s="12"/>
      <c r="H13" s="13"/>
      <c r="I13" s="13"/>
      <c r="J13" s="14"/>
      <c r="K13" s="13"/>
      <c r="L13" s="13"/>
      <c r="M13" s="15"/>
      <c r="N13" s="13"/>
      <c r="O13" s="13"/>
      <c r="Q13"/>
    </row>
    <row r="14" spans="1:17" ht="14.1" customHeight="1" x14ac:dyDescent="0.15">
      <c r="A14" s="61" t="s">
        <v>14</v>
      </c>
      <c r="B14" s="62" t="s">
        <v>15</v>
      </c>
      <c r="C14" s="97" t="s">
        <v>7</v>
      </c>
      <c r="D14" s="64" t="s">
        <v>14</v>
      </c>
      <c r="E14" s="62" t="s">
        <v>15</v>
      </c>
      <c r="F14" s="97" t="s">
        <v>7</v>
      </c>
      <c r="G14" s="64" t="s">
        <v>14</v>
      </c>
      <c r="H14" s="62" t="s">
        <v>15</v>
      </c>
      <c r="I14" s="97" t="s">
        <v>7</v>
      </c>
      <c r="J14" s="64" t="s">
        <v>14</v>
      </c>
      <c r="K14" s="62" t="s">
        <v>15</v>
      </c>
      <c r="L14" s="97" t="s">
        <v>7</v>
      </c>
      <c r="M14" s="64" t="s">
        <v>14</v>
      </c>
      <c r="N14" s="62" t="s">
        <v>15</v>
      </c>
      <c r="O14" s="66" t="s">
        <v>7</v>
      </c>
    </row>
    <row r="15" spans="1:17" ht="17.100000000000001" customHeight="1" x14ac:dyDescent="0.15">
      <c r="A15" s="52" t="s">
        <v>303</v>
      </c>
      <c r="B15" s="53">
        <v>600</v>
      </c>
      <c r="C15" s="94"/>
      <c r="D15" s="96" t="s">
        <v>522</v>
      </c>
      <c r="E15" s="22">
        <v>1950</v>
      </c>
      <c r="F15" s="98"/>
      <c r="G15" s="102" t="s">
        <v>326</v>
      </c>
      <c r="H15" s="53" t="s">
        <v>241</v>
      </c>
      <c r="I15" s="98"/>
      <c r="J15" s="102" t="s">
        <v>326</v>
      </c>
      <c r="K15" s="53" t="s">
        <v>241</v>
      </c>
      <c r="L15" s="107"/>
      <c r="M15" s="106" t="s">
        <v>322</v>
      </c>
      <c r="N15" s="22">
        <v>200</v>
      </c>
      <c r="O15" s="57"/>
    </row>
    <row r="16" spans="1:17" ht="17.100000000000001" customHeight="1" x14ac:dyDescent="0.15">
      <c r="A16" s="93" t="s">
        <v>304</v>
      </c>
      <c r="B16" s="22">
        <v>1250</v>
      </c>
      <c r="C16" s="94"/>
      <c r="D16" s="96" t="s">
        <v>571</v>
      </c>
      <c r="E16" s="22">
        <v>1500</v>
      </c>
      <c r="F16" s="99"/>
      <c r="G16" s="103" t="s">
        <v>327</v>
      </c>
      <c r="H16" s="22" t="s">
        <v>241</v>
      </c>
      <c r="I16" s="99"/>
      <c r="J16" s="103" t="s">
        <v>327</v>
      </c>
      <c r="K16" s="22" t="s">
        <v>241</v>
      </c>
      <c r="L16" s="94"/>
      <c r="M16" s="95" t="s">
        <v>330</v>
      </c>
      <c r="N16" s="53" t="s">
        <v>260</v>
      </c>
      <c r="O16" s="94"/>
    </row>
    <row r="17" spans="1:17" ht="17.100000000000001" customHeight="1" x14ac:dyDescent="0.15">
      <c r="A17" s="93" t="s">
        <v>305</v>
      </c>
      <c r="B17" s="22">
        <v>500</v>
      </c>
      <c r="C17" s="94"/>
      <c r="D17" s="96" t="s">
        <v>317</v>
      </c>
      <c r="E17" s="22">
        <v>2150</v>
      </c>
      <c r="F17" s="99"/>
      <c r="G17" s="103" t="s">
        <v>328</v>
      </c>
      <c r="H17" s="22" t="s">
        <v>241</v>
      </c>
      <c r="I17" s="99"/>
      <c r="J17" s="103" t="s">
        <v>331</v>
      </c>
      <c r="K17" s="22" t="s">
        <v>241</v>
      </c>
      <c r="L17" s="94"/>
      <c r="M17" s="106" t="s">
        <v>329</v>
      </c>
      <c r="N17" s="22" t="s">
        <v>260</v>
      </c>
      <c r="O17" s="94"/>
    </row>
    <row r="18" spans="1:17" ht="17.100000000000001" customHeight="1" x14ac:dyDescent="0.15">
      <c r="A18" s="93" t="s">
        <v>306</v>
      </c>
      <c r="B18" s="22">
        <v>1000</v>
      </c>
      <c r="C18" s="94"/>
      <c r="D18" s="96" t="s">
        <v>318</v>
      </c>
      <c r="E18" s="22">
        <v>400</v>
      </c>
      <c r="F18" s="99"/>
      <c r="G18" s="103" t="s">
        <v>329</v>
      </c>
      <c r="H18" s="22" t="s">
        <v>241</v>
      </c>
      <c r="I18" s="99"/>
      <c r="J18" s="103" t="s">
        <v>329</v>
      </c>
      <c r="K18" s="22" t="s">
        <v>241</v>
      </c>
      <c r="L18" s="94"/>
      <c r="M18" s="106" t="s">
        <v>325</v>
      </c>
      <c r="N18" s="22" t="s">
        <v>241</v>
      </c>
      <c r="O18" s="94"/>
    </row>
    <row r="19" spans="1:17" ht="17.100000000000001" customHeight="1" x14ac:dyDescent="0.15">
      <c r="A19" s="93" t="s">
        <v>307</v>
      </c>
      <c r="B19" s="22">
        <v>150</v>
      </c>
      <c r="C19" s="94"/>
      <c r="D19" s="96" t="s">
        <v>319</v>
      </c>
      <c r="E19" s="22">
        <v>2000</v>
      </c>
      <c r="F19" s="99"/>
      <c r="G19" s="103" t="s">
        <v>330</v>
      </c>
      <c r="H19" s="22" t="s">
        <v>241</v>
      </c>
      <c r="I19" s="99"/>
      <c r="J19" s="103" t="s">
        <v>330</v>
      </c>
      <c r="K19" s="22" t="s">
        <v>505</v>
      </c>
      <c r="L19" s="94"/>
      <c r="M19" s="106"/>
      <c r="N19" s="22"/>
      <c r="O19" s="94"/>
    </row>
    <row r="20" spans="1:17" ht="17.100000000000001" customHeight="1" x14ac:dyDescent="0.15">
      <c r="A20" s="93" t="s">
        <v>308</v>
      </c>
      <c r="B20" s="22">
        <v>400</v>
      </c>
      <c r="C20" s="94"/>
      <c r="D20" s="96" t="s">
        <v>320</v>
      </c>
      <c r="E20" s="22" t="s">
        <v>503</v>
      </c>
      <c r="F20" s="99"/>
      <c r="G20" s="103" t="s">
        <v>320</v>
      </c>
      <c r="H20" s="22" t="s">
        <v>241</v>
      </c>
      <c r="I20" s="99"/>
      <c r="J20" s="103" t="s">
        <v>320</v>
      </c>
      <c r="K20" s="22" t="s">
        <v>241</v>
      </c>
      <c r="L20" s="94"/>
      <c r="M20" s="106"/>
      <c r="N20" s="22"/>
      <c r="O20" s="94"/>
    </row>
    <row r="21" spans="1:17" ht="17.100000000000001" customHeight="1" x14ac:dyDescent="0.15">
      <c r="A21" s="93" t="s">
        <v>310</v>
      </c>
      <c r="B21" s="22">
        <v>200</v>
      </c>
      <c r="C21" s="94"/>
      <c r="D21" s="96" t="s">
        <v>309</v>
      </c>
      <c r="E21" s="22" t="s">
        <v>503</v>
      </c>
      <c r="F21" s="99"/>
      <c r="G21" s="103" t="s">
        <v>309</v>
      </c>
      <c r="H21" s="22" t="s">
        <v>241</v>
      </c>
      <c r="I21" s="99"/>
      <c r="J21" s="103" t="s">
        <v>309</v>
      </c>
      <c r="K21" s="22" t="s">
        <v>241</v>
      </c>
      <c r="L21" s="94"/>
      <c r="M21" s="106"/>
      <c r="N21" s="22"/>
      <c r="O21" s="94"/>
    </row>
    <row r="22" spans="1:17" ht="17.100000000000001" customHeight="1" x14ac:dyDescent="0.15">
      <c r="A22" s="93" t="s">
        <v>312</v>
      </c>
      <c r="B22" s="22">
        <v>550</v>
      </c>
      <c r="C22" s="94"/>
      <c r="D22" s="96" t="s">
        <v>311</v>
      </c>
      <c r="E22" s="22" t="s">
        <v>503</v>
      </c>
      <c r="F22" s="99"/>
      <c r="G22" s="103" t="s">
        <v>311</v>
      </c>
      <c r="H22" s="22" t="s">
        <v>241</v>
      </c>
      <c r="I22" s="99"/>
      <c r="J22" s="103" t="s">
        <v>311</v>
      </c>
      <c r="K22" s="22" t="s">
        <v>241</v>
      </c>
      <c r="L22" s="94"/>
      <c r="M22" s="106"/>
      <c r="N22" s="22"/>
      <c r="O22" s="94"/>
    </row>
    <row r="23" spans="1:17" ht="17.100000000000001" customHeight="1" x14ac:dyDescent="0.15">
      <c r="A23" s="93" t="s">
        <v>572</v>
      </c>
      <c r="B23" s="22">
        <v>700</v>
      </c>
      <c r="C23" s="94"/>
      <c r="D23" s="96" t="s">
        <v>321</v>
      </c>
      <c r="E23" s="22" t="s">
        <v>503</v>
      </c>
      <c r="F23" s="99"/>
      <c r="G23" s="103" t="s">
        <v>321</v>
      </c>
      <c r="H23" s="22" t="s">
        <v>241</v>
      </c>
      <c r="I23" s="99"/>
      <c r="J23" s="103" t="s">
        <v>321</v>
      </c>
      <c r="K23" s="22" t="s">
        <v>241</v>
      </c>
      <c r="L23" s="94"/>
      <c r="M23" s="106"/>
      <c r="N23" s="22"/>
      <c r="O23" s="94"/>
    </row>
    <row r="24" spans="1:17" ht="17.100000000000001" customHeight="1" x14ac:dyDescent="0.15">
      <c r="A24" s="93" t="s">
        <v>313</v>
      </c>
      <c r="B24" s="22">
        <v>950</v>
      </c>
      <c r="C24" s="94"/>
      <c r="D24" s="96" t="s">
        <v>322</v>
      </c>
      <c r="E24" s="22" t="s">
        <v>503</v>
      </c>
      <c r="F24" s="99"/>
      <c r="G24" s="103" t="s">
        <v>322</v>
      </c>
      <c r="H24" s="22" t="s">
        <v>241</v>
      </c>
      <c r="I24" s="99"/>
      <c r="J24" s="103" t="s">
        <v>323</v>
      </c>
      <c r="K24" s="22" t="s">
        <v>241</v>
      </c>
      <c r="L24" s="94"/>
      <c r="M24" s="106"/>
      <c r="N24" s="22"/>
      <c r="O24" s="94"/>
    </row>
    <row r="25" spans="1:17" ht="17.100000000000001" customHeight="1" x14ac:dyDescent="0.15">
      <c r="A25" s="93" t="s">
        <v>314</v>
      </c>
      <c r="B25" s="22">
        <v>350</v>
      </c>
      <c r="C25" s="94"/>
      <c r="D25" s="96" t="s">
        <v>323</v>
      </c>
      <c r="E25" s="22" t="s">
        <v>503</v>
      </c>
      <c r="F25" s="99"/>
      <c r="G25" s="103" t="s">
        <v>323</v>
      </c>
      <c r="H25" s="22" t="s">
        <v>241</v>
      </c>
      <c r="I25" s="99"/>
      <c r="J25" s="103" t="s">
        <v>324</v>
      </c>
      <c r="K25" s="22" t="s">
        <v>241</v>
      </c>
      <c r="L25" s="94"/>
      <c r="M25" s="106"/>
      <c r="N25" s="22"/>
      <c r="O25" s="94"/>
    </row>
    <row r="26" spans="1:17" ht="17.100000000000001" customHeight="1" x14ac:dyDescent="0.15">
      <c r="A26" s="93" t="s">
        <v>315</v>
      </c>
      <c r="B26" s="22">
        <v>400</v>
      </c>
      <c r="C26" s="94"/>
      <c r="D26" s="96" t="s">
        <v>324</v>
      </c>
      <c r="E26" s="22" t="s">
        <v>503</v>
      </c>
      <c r="F26" s="99"/>
      <c r="G26" s="103" t="s">
        <v>324</v>
      </c>
      <c r="H26" s="22" t="s">
        <v>241</v>
      </c>
      <c r="I26" s="99"/>
      <c r="J26" s="103" t="s">
        <v>325</v>
      </c>
      <c r="K26" s="22" t="s">
        <v>241</v>
      </c>
      <c r="L26" s="94"/>
      <c r="M26" s="106"/>
      <c r="N26" s="22"/>
      <c r="O26" s="94"/>
    </row>
    <row r="27" spans="1:17" ht="17.100000000000001" customHeight="1" x14ac:dyDescent="0.15">
      <c r="A27" s="93" t="s">
        <v>316</v>
      </c>
      <c r="B27" s="22">
        <v>1150</v>
      </c>
      <c r="C27" s="94"/>
      <c r="D27" s="96" t="s">
        <v>325</v>
      </c>
      <c r="E27" s="22" t="s">
        <v>503</v>
      </c>
      <c r="F27" s="99"/>
      <c r="G27" s="103" t="s">
        <v>325</v>
      </c>
      <c r="H27" s="22" t="s">
        <v>241</v>
      </c>
      <c r="I27" s="99"/>
      <c r="J27" s="103"/>
      <c r="K27" s="22"/>
      <c r="L27" s="94"/>
      <c r="M27" s="106"/>
      <c r="N27" s="22"/>
      <c r="O27" s="94"/>
    </row>
    <row r="28" spans="1:17" ht="17.100000000000001" customHeight="1" x14ac:dyDescent="0.15">
      <c r="A28" s="93"/>
      <c r="B28" s="22"/>
      <c r="C28" s="167"/>
      <c r="D28" s="96"/>
      <c r="E28" s="22"/>
      <c r="F28" s="99"/>
      <c r="G28" s="103"/>
      <c r="H28" s="22"/>
      <c r="I28" s="99"/>
      <c r="J28" s="96"/>
      <c r="K28" s="22"/>
      <c r="L28" s="94"/>
      <c r="M28" s="106"/>
      <c r="N28" s="22"/>
      <c r="O28" s="94"/>
    </row>
    <row r="29" spans="1:17" s="3" customFormat="1" ht="20.100000000000001" customHeight="1" x14ac:dyDescent="0.15">
      <c r="A29" s="165" t="s">
        <v>39</v>
      </c>
      <c r="B29" s="68">
        <f>SUM(B15:B28)</f>
        <v>8200</v>
      </c>
      <c r="C29" s="101">
        <f>SUM(C15:C28)</f>
        <v>0</v>
      </c>
      <c r="D29" s="166" t="s">
        <v>39</v>
      </c>
      <c r="E29" s="68">
        <f>SUM(E15:E28)</f>
        <v>8000</v>
      </c>
      <c r="F29" s="101">
        <f>SUM(F15:F28)</f>
        <v>0</v>
      </c>
      <c r="G29" s="166" t="s">
        <v>39</v>
      </c>
      <c r="H29" s="68">
        <f>SUM(H15:H28)</f>
        <v>0</v>
      </c>
      <c r="I29" s="101">
        <f>SUM(I15:I28)</f>
        <v>0</v>
      </c>
      <c r="J29" s="166" t="s">
        <v>39</v>
      </c>
      <c r="K29" s="68">
        <f>SUM(K15:K28)</f>
        <v>0</v>
      </c>
      <c r="L29" s="101">
        <f>SUM(L15:L28)</f>
        <v>0</v>
      </c>
      <c r="M29" s="166" t="s">
        <v>39</v>
      </c>
      <c r="N29" s="68">
        <f>SUM(N15:N28)</f>
        <v>200</v>
      </c>
      <c r="O29" s="69">
        <f>SUM(O15:O28)</f>
        <v>0</v>
      </c>
      <c r="Q29"/>
    </row>
    <row r="30" spans="1:17" s="3" customFormat="1" ht="20.100000000000001" customHeight="1" x14ac:dyDescent="0.15">
      <c r="A30" s="143"/>
      <c r="B30" s="13"/>
      <c r="C30" s="13"/>
      <c r="D30" s="15"/>
      <c r="E30" s="13"/>
      <c r="F30" s="13"/>
      <c r="G30" s="15"/>
      <c r="H30" s="13"/>
      <c r="I30" s="13"/>
      <c r="J30" s="15"/>
      <c r="K30" s="13"/>
      <c r="L30" s="13"/>
      <c r="M30" s="15"/>
      <c r="N30" s="13"/>
      <c r="O30" s="13"/>
      <c r="Q30"/>
    </row>
    <row r="31" spans="1:17" s="3" customFormat="1" ht="20.100000000000001" customHeight="1" x14ac:dyDescent="0.15">
      <c r="A31" s="48" t="s">
        <v>283</v>
      </c>
      <c r="B31" s="49">
        <f>B40+E40+H40+K40+N40</f>
        <v>11700</v>
      </c>
      <c r="C31" s="9" t="s">
        <v>128</v>
      </c>
      <c r="D31" s="8">
        <f>C40+F40+I40+L40+O40</f>
        <v>0</v>
      </c>
      <c r="E31" s="7" t="s">
        <v>127</v>
      </c>
      <c r="F31" s="11"/>
      <c r="G31" s="12"/>
      <c r="H31" s="13"/>
      <c r="I31" s="13"/>
      <c r="J31" s="14"/>
      <c r="K31" s="13"/>
      <c r="L31" s="13"/>
      <c r="M31" s="15"/>
      <c r="N31" s="13"/>
      <c r="O31" s="13"/>
      <c r="Q31"/>
    </row>
    <row r="32" spans="1:17" ht="14.1" customHeight="1" x14ac:dyDescent="0.15">
      <c r="A32" s="61" t="s">
        <v>14</v>
      </c>
      <c r="B32" s="62" t="s">
        <v>15</v>
      </c>
      <c r="C32" s="63" t="s">
        <v>7</v>
      </c>
      <c r="D32" s="65" t="s">
        <v>14</v>
      </c>
      <c r="E32" s="62" t="s">
        <v>15</v>
      </c>
      <c r="F32" s="66" t="s">
        <v>7</v>
      </c>
      <c r="G32" s="64" t="s">
        <v>14</v>
      </c>
      <c r="H32" s="62" t="s">
        <v>15</v>
      </c>
      <c r="I32" s="63" t="s">
        <v>7</v>
      </c>
      <c r="J32" s="65" t="s">
        <v>14</v>
      </c>
      <c r="K32" s="62" t="s">
        <v>15</v>
      </c>
      <c r="L32" s="66" t="s">
        <v>7</v>
      </c>
      <c r="M32" s="65" t="s">
        <v>14</v>
      </c>
      <c r="N32" s="62" t="s">
        <v>15</v>
      </c>
      <c r="O32" s="66" t="s">
        <v>7</v>
      </c>
      <c r="P32" s="4"/>
      <c r="Q32" s="2"/>
    </row>
    <row r="33" spans="1:17" s="3" customFormat="1" ht="17.100000000000001" customHeight="1" x14ac:dyDescent="0.15">
      <c r="A33" s="17" t="s">
        <v>284</v>
      </c>
      <c r="B33" s="22">
        <v>1400</v>
      </c>
      <c r="C33" s="22"/>
      <c r="D33" s="18" t="s">
        <v>574</v>
      </c>
      <c r="E33" s="22">
        <v>2650</v>
      </c>
      <c r="F33" s="19"/>
      <c r="G33" s="28" t="s">
        <v>295</v>
      </c>
      <c r="H33" s="22" t="s">
        <v>84</v>
      </c>
      <c r="I33" s="20"/>
      <c r="J33" s="18" t="s">
        <v>297</v>
      </c>
      <c r="K33" s="22" t="s">
        <v>85</v>
      </c>
      <c r="L33" s="32"/>
      <c r="M33" s="18" t="s">
        <v>297</v>
      </c>
      <c r="N33" s="22">
        <v>100</v>
      </c>
      <c r="O33" s="32"/>
      <c r="Q33"/>
    </row>
    <row r="34" spans="1:17" s="3" customFormat="1" ht="17.100000000000001" customHeight="1" x14ac:dyDescent="0.15">
      <c r="A34" s="17" t="s">
        <v>285</v>
      </c>
      <c r="B34" s="22">
        <v>400</v>
      </c>
      <c r="C34" s="22"/>
      <c r="D34" s="18" t="s">
        <v>290</v>
      </c>
      <c r="E34" s="22">
        <v>1300</v>
      </c>
      <c r="F34" s="19"/>
      <c r="G34" s="28" t="s">
        <v>296</v>
      </c>
      <c r="H34" s="22" t="s">
        <v>84</v>
      </c>
      <c r="I34" s="20"/>
      <c r="J34" s="18" t="s">
        <v>298</v>
      </c>
      <c r="K34" s="22" t="s">
        <v>85</v>
      </c>
      <c r="L34" s="32"/>
      <c r="M34" s="18" t="s">
        <v>294</v>
      </c>
      <c r="N34" s="22" t="s">
        <v>113</v>
      </c>
      <c r="O34" s="32"/>
      <c r="Q34"/>
    </row>
    <row r="35" spans="1:17" s="3" customFormat="1" ht="17.100000000000001" customHeight="1" x14ac:dyDescent="0.15">
      <c r="A35" s="17" t="s">
        <v>286</v>
      </c>
      <c r="B35" s="22" t="s">
        <v>516</v>
      </c>
      <c r="C35" s="21"/>
      <c r="D35" s="18" t="s">
        <v>518</v>
      </c>
      <c r="E35" s="22">
        <v>2600</v>
      </c>
      <c r="F35" s="19"/>
      <c r="G35" s="28" t="s">
        <v>286</v>
      </c>
      <c r="H35" s="22" t="s">
        <v>505</v>
      </c>
      <c r="I35" s="20"/>
      <c r="J35" s="18" t="s">
        <v>286</v>
      </c>
      <c r="K35" s="22" t="s">
        <v>85</v>
      </c>
      <c r="L35" s="32"/>
      <c r="M35" s="18"/>
      <c r="N35" s="22"/>
      <c r="O35" s="32"/>
      <c r="Q35"/>
    </row>
    <row r="36" spans="1:17" s="3" customFormat="1" ht="17.100000000000001" customHeight="1" x14ac:dyDescent="0.15">
      <c r="A36" s="17" t="s">
        <v>287</v>
      </c>
      <c r="B36" s="22">
        <v>500</v>
      </c>
      <c r="C36" s="22"/>
      <c r="D36" s="18" t="s">
        <v>291</v>
      </c>
      <c r="E36" s="22" t="s">
        <v>84</v>
      </c>
      <c r="F36" s="19"/>
      <c r="G36" s="28" t="s">
        <v>291</v>
      </c>
      <c r="H36" s="22" t="s">
        <v>84</v>
      </c>
      <c r="I36" s="20"/>
      <c r="J36" s="18" t="s">
        <v>291</v>
      </c>
      <c r="K36" s="22" t="s">
        <v>84</v>
      </c>
      <c r="L36" s="32"/>
      <c r="M36" s="18"/>
      <c r="N36" s="22"/>
      <c r="O36" s="32"/>
      <c r="Q36"/>
    </row>
    <row r="37" spans="1:17" s="3" customFormat="1" ht="17.100000000000001" customHeight="1" x14ac:dyDescent="0.15">
      <c r="A37" s="17" t="s">
        <v>575</v>
      </c>
      <c r="B37" s="22">
        <v>1050</v>
      </c>
      <c r="C37" s="22"/>
      <c r="D37" s="18" t="s">
        <v>292</v>
      </c>
      <c r="E37" s="22" t="s">
        <v>84</v>
      </c>
      <c r="F37" s="19"/>
      <c r="G37" s="28" t="s">
        <v>292</v>
      </c>
      <c r="H37" s="22" t="s">
        <v>84</v>
      </c>
      <c r="I37" s="20"/>
      <c r="J37" s="18" t="s">
        <v>292</v>
      </c>
      <c r="K37" s="22" t="s">
        <v>84</v>
      </c>
      <c r="L37" s="32"/>
      <c r="M37" s="18"/>
      <c r="N37" s="22"/>
      <c r="O37" s="32"/>
      <c r="Q37"/>
    </row>
    <row r="38" spans="1:17" s="3" customFormat="1" ht="17.100000000000001" customHeight="1" x14ac:dyDescent="0.15">
      <c r="A38" s="50" t="s">
        <v>288</v>
      </c>
      <c r="B38" s="22">
        <v>1150</v>
      </c>
      <c r="C38" s="22"/>
      <c r="D38" s="18" t="s">
        <v>293</v>
      </c>
      <c r="E38" s="22" t="s">
        <v>84</v>
      </c>
      <c r="F38" s="19"/>
      <c r="G38" s="28" t="s">
        <v>293</v>
      </c>
      <c r="H38" s="22" t="s">
        <v>84</v>
      </c>
      <c r="I38" s="20"/>
      <c r="J38" s="18" t="s">
        <v>293</v>
      </c>
      <c r="K38" s="22" t="s">
        <v>84</v>
      </c>
      <c r="L38" s="32"/>
      <c r="M38" s="18"/>
      <c r="N38" s="22"/>
      <c r="O38" s="32"/>
      <c r="Q38"/>
    </row>
    <row r="39" spans="1:17" s="3" customFormat="1" ht="17.100000000000001" customHeight="1" x14ac:dyDescent="0.15">
      <c r="A39" s="17" t="s">
        <v>289</v>
      </c>
      <c r="B39" s="22">
        <v>550</v>
      </c>
      <c r="C39" s="22"/>
      <c r="D39" s="18" t="s">
        <v>294</v>
      </c>
      <c r="E39" s="108" t="s">
        <v>84</v>
      </c>
      <c r="F39" s="19"/>
      <c r="G39" s="28" t="s">
        <v>294</v>
      </c>
      <c r="H39" s="22" t="s">
        <v>84</v>
      </c>
      <c r="I39" s="20"/>
      <c r="J39" s="17" t="s">
        <v>294</v>
      </c>
      <c r="K39" s="22" t="s">
        <v>84</v>
      </c>
      <c r="L39" s="32"/>
      <c r="M39" s="18"/>
      <c r="N39" s="22"/>
      <c r="O39" s="32"/>
      <c r="Q39"/>
    </row>
    <row r="40" spans="1:17" s="3" customFormat="1" ht="20.100000000000001" customHeight="1" x14ac:dyDescent="0.15">
      <c r="A40" s="165" t="s">
        <v>39</v>
      </c>
      <c r="B40" s="68">
        <f>SUM(B33:B39)</f>
        <v>5050</v>
      </c>
      <c r="C40" s="101">
        <f>SUM(C33:C39)</f>
        <v>0</v>
      </c>
      <c r="D40" s="166" t="s">
        <v>39</v>
      </c>
      <c r="E40" s="68">
        <f>SUM(E33:E39)</f>
        <v>6550</v>
      </c>
      <c r="F40" s="101">
        <f>SUM(F33:F39)</f>
        <v>0</v>
      </c>
      <c r="G40" s="166" t="s">
        <v>39</v>
      </c>
      <c r="H40" s="68">
        <f>SUM(H33:H39)</f>
        <v>0</v>
      </c>
      <c r="I40" s="101">
        <f>SUM(I33:I39)</f>
        <v>0</v>
      </c>
      <c r="J40" s="166" t="s">
        <v>39</v>
      </c>
      <c r="K40" s="68">
        <f>SUM(K33:K39)</f>
        <v>0</v>
      </c>
      <c r="L40" s="101">
        <f>SUM(L33:L39)</f>
        <v>0</v>
      </c>
      <c r="M40" s="166" t="s">
        <v>39</v>
      </c>
      <c r="N40" s="68">
        <f>SUM(N33:N39)</f>
        <v>100</v>
      </c>
      <c r="O40" s="69">
        <f>SUM(O33:O39)</f>
        <v>0</v>
      </c>
      <c r="Q40"/>
    </row>
    <row r="41" spans="1:17" s="3" customFormat="1" x14ac:dyDescent="0.15">
      <c r="A41" s="336" t="s">
        <v>535</v>
      </c>
      <c r="B41" s="337"/>
      <c r="C41" s="337"/>
      <c r="D41" s="337"/>
      <c r="E41" s="337"/>
      <c r="F41" s="372" t="s">
        <v>299</v>
      </c>
      <c r="G41" s="372"/>
      <c r="H41" s="372"/>
      <c r="Q41"/>
    </row>
    <row r="42" spans="1:17" s="3" customFormat="1" x14ac:dyDescent="0.15">
      <c r="A42" s="1"/>
      <c r="E42" s="6"/>
      <c r="Q42"/>
    </row>
  </sheetData>
  <mergeCells count="17">
    <mergeCell ref="A41:E41"/>
    <mergeCell ref="F41:H41"/>
    <mergeCell ref="A5:C5"/>
    <mergeCell ref="D5:F5"/>
    <mergeCell ref="G5:I5"/>
    <mergeCell ref="J5:L5"/>
    <mergeCell ref="L1:M1"/>
    <mergeCell ref="L2:M2"/>
    <mergeCell ref="M5:O5"/>
    <mergeCell ref="N1:O1"/>
    <mergeCell ref="N2:O2"/>
    <mergeCell ref="B2:D2"/>
    <mergeCell ref="H2:J2"/>
    <mergeCell ref="B1:D1"/>
    <mergeCell ref="E1:E2"/>
    <mergeCell ref="F1:G2"/>
    <mergeCell ref="H1:J1"/>
  </mergeCells>
  <phoneticPr fontId="1"/>
  <pageMargins left="0.70866141732283472" right="0.31496062992125984" top="0.55118110236220474" bottom="0.35433070866141736" header="0.31496062992125984" footer="0.31496062992125984"/>
  <pageSetup paperSize="9" scale="80" orientation="landscape" r:id="rId1"/>
  <headerFooter>
    <oddFooter>&amp;C&amp;8 8&amp;R&amp;8㈱岐阜折込センター　平成31年2月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showZeros="0" topLeftCell="A13" zoomScale="75" zoomScaleNormal="75" workbookViewId="0">
      <selection activeCell="O38" sqref="O38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8" t="s">
        <v>8</v>
      </c>
      <c r="B1" s="349">
        <f>表紙!C1</f>
        <v>0</v>
      </c>
      <c r="C1" s="349"/>
      <c r="D1" s="333"/>
      <c r="E1" s="362" t="s">
        <v>10</v>
      </c>
      <c r="F1" s="354">
        <f>表紙!F1</f>
        <v>0</v>
      </c>
      <c r="G1" s="355"/>
      <c r="H1" s="364" t="s">
        <v>11</v>
      </c>
      <c r="I1" s="365"/>
      <c r="J1" s="365"/>
      <c r="K1" s="10" t="s">
        <v>12</v>
      </c>
      <c r="L1" s="367" t="s">
        <v>13</v>
      </c>
      <c r="M1" s="366"/>
      <c r="N1" s="368" t="s">
        <v>61</v>
      </c>
      <c r="O1" s="369"/>
    </row>
    <row r="2" spans="1:17" ht="20.100000000000001" customHeight="1" x14ac:dyDescent="0.15">
      <c r="A2" s="92" t="s">
        <v>9</v>
      </c>
      <c r="B2" s="350">
        <f>表紙!C2</f>
        <v>0</v>
      </c>
      <c r="C2" s="350"/>
      <c r="D2" s="351"/>
      <c r="E2" s="363"/>
      <c r="F2" s="356"/>
      <c r="G2" s="357"/>
      <c r="H2" s="338" t="str">
        <f>表紙!J2</f>
        <v>年　　　月　　　日（　　　）</v>
      </c>
      <c r="I2" s="339"/>
      <c r="J2" s="340"/>
      <c r="K2" s="268">
        <f>表紙!K2</f>
        <v>0</v>
      </c>
      <c r="L2" s="308">
        <f>D4+D14+D29</f>
        <v>0</v>
      </c>
      <c r="M2" s="309"/>
      <c r="N2" s="345"/>
      <c r="O2" s="346"/>
    </row>
    <row r="3" spans="1:17" ht="20.100000000000001" customHeight="1" x14ac:dyDescent="0.15">
      <c r="A3" s="136"/>
      <c r="B3" s="137"/>
      <c r="C3" s="137"/>
      <c r="D3" s="137"/>
      <c r="E3" s="138"/>
      <c r="F3" s="139"/>
      <c r="G3" s="139"/>
      <c r="H3" s="140"/>
      <c r="I3" s="140"/>
      <c r="J3" s="140"/>
      <c r="K3" s="141"/>
      <c r="L3" s="142"/>
      <c r="M3" s="142"/>
      <c r="N3" s="2"/>
      <c r="O3" s="2"/>
    </row>
    <row r="4" spans="1:17" ht="20.100000000000001" customHeight="1" x14ac:dyDescent="0.15">
      <c r="A4" s="48" t="s">
        <v>346</v>
      </c>
      <c r="B4" s="49">
        <f>B12+E12++H12+K12+N12</f>
        <v>10750</v>
      </c>
      <c r="C4" s="9" t="s">
        <v>128</v>
      </c>
      <c r="D4" s="8">
        <f>C12+F12+I12+L12+O12</f>
        <v>0</v>
      </c>
      <c r="E4" s="7" t="s">
        <v>127</v>
      </c>
      <c r="F4" s="7"/>
      <c r="G4" s="7"/>
      <c r="H4" s="7"/>
      <c r="I4" s="7"/>
      <c r="J4" s="7"/>
      <c r="K4" s="7"/>
      <c r="L4" s="7"/>
      <c r="M4" s="7"/>
      <c r="N4" s="7"/>
      <c r="O4" s="7"/>
    </row>
    <row r="5" spans="1:17" ht="17.100000000000001" customHeight="1" x14ac:dyDescent="0.15">
      <c r="A5" s="370" t="s">
        <v>1</v>
      </c>
      <c r="B5" s="370"/>
      <c r="C5" s="370"/>
      <c r="D5" s="370" t="s">
        <v>2</v>
      </c>
      <c r="E5" s="370"/>
      <c r="F5" s="370"/>
      <c r="G5" s="370" t="s">
        <v>3</v>
      </c>
      <c r="H5" s="370"/>
      <c r="I5" s="370"/>
      <c r="J5" s="370" t="s">
        <v>4</v>
      </c>
      <c r="K5" s="370"/>
      <c r="L5" s="370"/>
      <c r="M5" s="370" t="s">
        <v>5</v>
      </c>
      <c r="N5" s="370"/>
      <c r="O5" s="370"/>
      <c r="P5" s="5"/>
      <c r="Q5" s="5"/>
    </row>
    <row r="6" spans="1:17" ht="14.1" customHeight="1" x14ac:dyDescent="0.15">
      <c r="A6" s="61" t="s">
        <v>14</v>
      </c>
      <c r="B6" s="62" t="s">
        <v>15</v>
      </c>
      <c r="C6" s="97" t="s">
        <v>7</v>
      </c>
      <c r="D6" s="65" t="s">
        <v>14</v>
      </c>
      <c r="E6" s="62" t="s">
        <v>15</v>
      </c>
      <c r="F6" s="66" t="s">
        <v>7</v>
      </c>
      <c r="G6" s="65" t="s">
        <v>14</v>
      </c>
      <c r="H6" s="62" t="s">
        <v>15</v>
      </c>
      <c r="I6" s="66" t="s">
        <v>7</v>
      </c>
      <c r="J6" s="65" t="s">
        <v>14</v>
      </c>
      <c r="K6" s="62" t="s">
        <v>15</v>
      </c>
      <c r="L6" s="66" t="s">
        <v>7</v>
      </c>
      <c r="M6" s="65" t="s">
        <v>14</v>
      </c>
      <c r="N6" s="62" t="s">
        <v>15</v>
      </c>
      <c r="O6" s="66" t="s">
        <v>7</v>
      </c>
      <c r="P6" s="4"/>
      <c r="Q6" s="2"/>
    </row>
    <row r="7" spans="1:17" ht="17.100000000000001" customHeight="1" x14ac:dyDescent="0.15">
      <c r="A7" s="17" t="s">
        <v>347</v>
      </c>
      <c r="B7" s="22">
        <v>900</v>
      </c>
      <c r="C7" s="99"/>
      <c r="D7" s="18" t="s">
        <v>350</v>
      </c>
      <c r="E7" s="22">
        <v>3700</v>
      </c>
      <c r="F7" s="19"/>
      <c r="G7" s="28" t="s">
        <v>353</v>
      </c>
      <c r="H7" s="22" t="s">
        <v>241</v>
      </c>
      <c r="I7" s="20"/>
      <c r="J7" s="18" t="s">
        <v>353</v>
      </c>
      <c r="K7" s="22">
        <v>300</v>
      </c>
      <c r="L7" s="32"/>
      <c r="M7" s="18" t="s">
        <v>353</v>
      </c>
      <c r="N7" s="22">
        <v>350</v>
      </c>
      <c r="O7" s="32"/>
    </row>
    <row r="8" spans="1:17" ht="17.100000000000001" customHeight="1" x14ac:dyDescent="0.15">
      <c r="A8" s="17" t="s">
        <v>348</v>
      </c>
      <c r="B8" s="22" t="s">
        <v>355</v>
      </c>
      <c r="C8" s="99"/>
      <c r="D8" s="283" t="s">
        <v>593</v>
      </c>
      <c r="E8" s="22">
        <v>3100</v>
      </c>
      <c r="F8" s="19"/>
      <c r="G8" s="28" t="s">
        <v>348</v>
      </c>
      <c r="H8" s="22" t="s">
        <v>355</v>
      </c>
      <c r="I8" s="20"/>
      <c r="J8" s="18" t="s">
        <v>354</v>
      </c>
      <c r="K8" s="22">
        <v>200</v>
      </c>
      <c r="L8" s="32"/>
      <c r="M8" s="18" t="s">
        <v>351</v>
      </c>
      <c r="N8" s="22">
        <v>150</v>
      </c>
      <c r="O8" s="32"/>
    </row>
    <row r="9" spans="1:17" ht="17.100000000000001" customHeight="1" x14ac:dyDescent="0.15">
      <c r="A9" s="17" t="s">
        <v>594</v>
      </c>
      <c r="B9" s="22">
        <v>1100</v>
      </c>
      <c r="C9" s="99"/>
      <c r="D9" s="18" t="s">
        <v>351</v>
      </c>
      <c r="E9" s="22" t="s">
        <v>356</v>
      </c>
      <c r="F9" s="19"/>
      <c r="G9" s="28" t="s">
        <v>351</v>
      </c>
      <c r="H9" s="22" t="s">
        <v>241</v>
      </c>
      <c r="I9" s="20"/>
      <c r="J9" s="18" t="s">
        <v>348</v>
      </c>
      <c r="K9" s="22" t="s">
        <v>260</v>
      </c>
      <c r="L9" s="32"/>
      <c r="M9" s="18"/>
      <c r="N9" s="22"/>
      <c r="O9" s="32"/>
    </row>
    <row r="10" spans="1:17" ht="17.100000000000001" customHeight="1" x14ac:dyDescent="0.15">
      <c r="A10" s="17" t="s">
        <v>349</v>
      </c>
      <c r="B10" s="22">
        <v>950</v>
      </c>
      <c r="C10" s="99"/>
      <c r="D10" s="18" t="s">
        <v>352</v>
      </c>
      <c r="E10" s="39" t="s">
        <v>356</v>
      </c>
      <c r="F10" s="19"/>
      <c r="G10" s="28" t="s">
        <v>352</v>
      </c>
      <c r="H10" s="22" t="s">
        <v>241</v>
      </c>
      <c r="I10" s="20"/>
      <c r="J10" s="18" t="s">
        <v>351</v>
      </c>
      <c r="K10" s="22" t="s">
        <v>519</v>
      </c>
      <c r="L10" s="32"/>
      <c r="M10" s="18"/>
      <c r="N10" s="22"/>
      <c r="O10" s="32"/>
    </row>
    <row r="11" spans="1:17" ht="17.100000000000001" customHeight="1" x14ac:dyDescent="0.15">
      <c r="A11" s="27"/>
      <c r="B11" s="36"/>
      <c r="C11" s="274"/>
      <c r="D11" s="51"/>
      <c r="E11" s="108"/>
      <c r="F11" s="80"/>
      <c r="G11" s="12"/>
      <c r="H11" s="36"/>
      <c r="I11" s="13"/>
      <c r="J11" s="156" t="s">
        <v>352</v>
      </c>
      <c r="K11" s="22" t="s">
        <v>113</v>
      </c>
      <c r="L11" s="33"/>
      <c r="M11" s="51"/>
      <c r="N11" s="36"/>
      <c r="O11" s="33"/>
    </row>
    <row r="12" spans="1:17" s="3" customFormat="1" ht="20.100000000000001" customHeight="1" x14ac:dyDescent="0.15">
      <c r="A12" s="165" t="s">
        <v>39</v>
      </c>
      <c r="B12" s="68">
        <f>SUM(B7:B11)</f>
        <v>2950</v>
      </c>
      <c r="C12" s="69">
        <f>SUM(C7:C11)</f>
        <v>0</v>
      </c>
      <c r="D12" s="120" t="s">
        <v>39</v>
      </c>
      <c r="E12" s="68">
        <f>SUM(E7:E11)</f>
        <v>6800</v>
      </c>
      <c r="F12" s="69">
        <f>SUM(F7:F11)</f>
        <v>0</v>
      </c>
      <c r="G12" s="120" t="s">
        <v>39</v>
      </c>
      <c r="H12" s="68">
        <f>SUM(H7:H11)</f>
        <v>0</v>
      </c>
      <c r="I12" s="69">
        <f>SUM(I7:I11)</f>
        <v>0</v>
      </c>
      <c r="J12" s="120" t="s">
        <v>39</v>
      </c>
      <c r="K12" s="68">
        <f>SUM(K7:K11)</f>
        <v>500</v>
      </c>
      <c r="L12" s="69">
        <f>SUM(L7:L11)</f>
        <v>0</v>
      </c>
      <c r="M12" s="120" t="s">
        <v>39</v>
      </c>
      <c r="N12" s="68">
        <f>SUM(N7:N11)</f>
        <v>500</v>
      </c>
      <c r="O12" s="69">
        <f>SUM(O7:O11)</f>
        <v>0</v>
      </c>
      <c r="Q12"/>
    </row>
    <row r="13" spans="1:17" s="3" customFormat="1" ht="20.100000000000001" customHeight="1" x14ac:dyDescent="0.15">
      <c r="A13" s="143"/>
      <c r="B13" s="13"/>
      <c r="C13" s="13"/>
      <c r="D13" s="15"/>
      <c r="E13" s="13"/>
      <c r="F13" s="13"/>
      <c r="G13" s="15"/>
      <c r="H13" s="13"/>
      <c r="I13" s="13"/>
      <c r="J13" s="15"/>
      <c r="K13" s="13"/>
      <c r="L13" s="13"/>
      <c r="M13" s="15"/>
      <c r="N13" s="13"/>
      <c r="O13" s="13"/>
      <c r="Q13"/>
    </row>
    <row r="14" spans="1:17" s="3" customFormat="1" ht="20.100000000000001" customHeight="1" x14ac:dyDescent="0.15">
      <c r="A14" s="48" t="s">
        <v>357</v>
      </c>
      <c r="B14" s="49">
        <f>B27+E27+H27+K27+N27</f>
        <v>35350</v>
      </c>
      <c r="C14" s="9" t="s">
        <v>128</v>
      </c>
      <c r="D14" s="8">
        <f>C27+F27+I27+L27+O27</f>
        <v>0</v>
      </c>
      <c r="E14" s="7" t="s">
        <v>127</v>
      </c>
      <c r="F14" s="11"/>
      <c r="G14" s="12"/>
      <c r="H14" s="13"/>
      <c r="I14" s="13"/>
      <c r="J14" s="14"/>
      <c r="K14" s="13"/>
      <c r="L14" s="13"/>
      <c r="M14" s="15"/>
      <c r="N14" s="13"/>
      <c r="O14" s="13"/>
      <c r="Q14"/>
    </row>
    <row r="15" spans="1:17" ht="14.1" customHeight="1" x14ac:dyDescent="0.15">
      <c r="A15" s="61" t="s">
        <v>14</v>
      </c>
      <c r="B15" s="62" t="s">
        <v>15</v>
      </c>
      <c r="C15" s="97" t="s">
        <v>7</v>
      </c>
      <c r="D15" s="64" t="s">
        <v>14</v>
      </c>
      <c r="E15" s="62" t="s">
        <v>15</v>
      </c>
      <c r="F15" s="97" t="s">
        <v>7</v>
      </c>
      <c r="G15" s="64" t="s">
        <v>14</v>
      </c>
      <c r="H15" s="62" t="s">
        <v>15</v>
      </c>
      <c r="I15" s="97" t="s">
        <v>7</v>
      </c>
      <c r="J15" s="64" t="s">
        <v>14</v>
      </c>
      <c r="K15" s="62" t="s">
        <v>15</v>
      </c>
      <c r="L15" s="97" t="s">
        <v>7</v>
      </c>
      <c r="M15" s="64" t="s">
        <v>14</v>
      </c>
      <c r="N15" s="62" t="s">
        <v>15</v>
      </c>
      <c r="O15" s="66" t="s">
        <v>7</v>
      </c>
    </row>
    <row r="16" spans="1:17" ht="17.100000000000001" customHeight="1" x14ac:dyDescent="0.15">
      <c r="A16" s="52" t="s">
        <v>526</v>
      </c>
      <c r="B16" s="53">
        <v>1800</v>
      </c>
      <c r="C16" s="107"/>
      <c r="D16" s="95" t="s">
        <v>362</v>
      </c>
      <c r="E16" s="53">
        <v>2250</v>
      </c>
      <c r="F16" s="98"/>
      <c r="G16" s="102" t="s">
        <v>520</v>
      </c>
      <c r="H16" s="53" t="s">
        <v>241</v>
      </c>
      <c r="I16" s="98"/>
      <c r="J16" s="102" t="s">
        <v>367</v>
      </c>
      <c r="K16" s="53" t="s">
        <v>355</v>
      </c>
      <c r="L16" s="107"/>
      <c r="M16" s="95" t="s">
        <v>520</v>
      </c>
      <c r="N16" s="53">
        <v>950</v>
      </c>
      <c r="O16" s="57"/>
    </row>
    <row r="17" spans="1:17" ht="17.100000000000001" customHeight="1" x14ac:dyDescent="0.15">
      <c r="A17" s="93" t="s">
        <v>358</v>
      </c>
      <c r="B17" s="22">
        <v>1300</v>
      </c>
      <c r="C17" s="94"/>
      <c r="D17" s="282" t="s">
        <v>584</v>
      </c>
      <c r="E17" s="22">
        <v>1900</v>
      </c>
      <c r="F17" s="99"/>
      <c r="G17" s="103" t="s">
        <v>365</v>
      </c>
      <c r="H17" s="22" t="s">
        <v>241</v>
      </c>
      <c r="I17" s="99"/>
      <c r="J17" s="103" t="s">
        <v>368</v>
      </c>
      <c r="K17" s="22" t="s">
        <v>355</v>
      </c>
      <c r="L17" s="94"/>
      <c r="M17" s="106" t="s">
        <v>534</v>
      </c>
      <c r="N17" s="22">
        <v>300</v>
      </c>
      <c r="O17" s="94"/>
    </row>
    <row r="18" spans="1:17" ht="17.100000000000001" customHeight="1" x14ac:dyDescent="0.15">
      <c r="A18" s="93" t="s">
        <v>359</v>
      </c>
      <c r="B18" s="22">
        <v>800</v>
      </c>
      <c r="C18" s="94"/>
      <c r="D18" s="96" t="s">
        <v>583</v>
      </c>
      <c r="E18" s="22">
        <v>9000</v>
      </c>
      <c r="F18" s="99"/>
      <c r="G18" s="3" t="s">
        <v>506</v>
      </c>
      <c r="H18" s="22" t="s">
        <v>241</v>
      </c>
      <c r="I18" s="99"/>
      <c r="J18" s="103" t="s">
        <v>369</v>
      </c>
      <c r="K18" s="22" t="s">
        <v>355</v>
      </c>
      <c r="L18" s="94"/>
      <c r="M18" s="106" t="s">
        <v>361</v>
      </c>
      <c r="N18" s="133" t="s">
        <v>375</v>
      </c>
      <c r="O18" s="94"/>
    </row>
    <row r="19" spans="1:17" ht="17.100000000000001" customHeight="1" x14ac:dyDescent="0.15">
      <c r="A19" s="93" t="s">
        <v>360</v>
      </c>
      <c r="B19" s="22">
        <v>500</v>
      </c>
      <c r="C19" s="94"/>
      <c r="D19" s="96" t="s">
        <v>585</v>
      </c>
      <c r="E19" s="22">
        <v>1700</v>
      </c>
      <c r="F19" s="99"/>
      <c r="G19" s="103" t="s">
        <v>366</v>
      </c>
      <c r="H19" s="22" t="s">
        <v>241</v>
      </c>
      <c r="I19" s="99"/>
      <c r="J19" s="103" t="s">
        <v>370</v>
      </c>
      <c r="K19" s="22" t="s">
        <v>355</v>
      </c>
      <c r="L19" s="94"/>
      <c r="M19" s="106"/>
      <c r="N19" s="22"/>
      <c r="O19" s="94"/>
    </row>
    <row r="20" spans="1:17" ht="17.100000000000001" customHeight="1" x14ac:dyDescent="0.15">
      <c r="A20" s="93" t="s">
        <v>361</v>
      </c>
      <c r="B20" s="22" t="s">
        <v>355</v>
      </c>
      <c r="C20" s="99"/>
      <c r="D20" s="96" t="s">
        <v>586</v>
      </c>
      <c r="E20" s="22">
        <v>4100</v>
      </c>
      <c r="F20" s="99"/>
      <c r="G20" s="103" t="s">
        <v>361</v>
      </c>
      <c r="H20" s="22" t="s">
        <v>507</v>
      </c>
      <c r="I20" s="99"/>
      <c r="J20" s="103" t="s">
        <v>371</v>
      </c>
      <c r="K20" s="22" t="s">
        <v>355</v>
      </c>
      <c r="L20" s="94"/>
      <c r="M20" s="106"/>
      <c r="N20" s="22"/>
      <c r="O20" s="94"/>
    </row>
    <row r="21" spans="1:17" ht="17.100000000000001" customHeight="1" x14ac:dyDescent="0.15">
      <c r="A21" s="93"/>
      <c r="B21" s="22"/>
      <c r="C21" s="99"/>
      <c r="D21" s="96" t="s">
        <v>363</v>
      </c>
      <c r="E21" s="22">
        <v>1100</v>
      </c>
      <c r="F21" s="99"/>
      <c r="G21" s="103"/>
      <c r="H21" s="22"/>
      <c r="I21" s="99"/>
      <c r="J21" s="103" t="s">
        <v>372</v>
      </c>
      <c r="K21" s="22" t="s">
        <v>355</v>
      </c>
      <c r="L21" s="94"/>
      <c r="M21" s="106"/>
      <c r="N21" s="22"/>
      <c r="O21" s="94"/>
    </row>
    <row r="22" spans="1:17" ht="17.100000000000001" customHeight="1" x14ac:dyDescent="0.15">
      <c r="A22" s="93"/>
      <c r="B22" s="22"/>
      <c r="C22" s="99"/>
      <c r="D22" s="96" t="s">
        <v>617</v>
      </c>
      <c r="E22" s="22">
        <v>2600</v>
      </c>
      <c r="F22" s="99"/>
      <c r="G22" s="103"/>
      <c r="H22" s="22"/>
      <c r="I22" s="99"/>
      <c r="J22" s="103" t="s">
        <v>365</v>
      </c>
      <c r="K22" s="22" t="s">
        <v>355</v>
      </c>
      <c r="L22" s="94"/>
      <c r="M22" s="106"/>
      <c r="N22" s="22"/>
      <c r="O22" s="94"/>
    </row>
    <row r="23" spans="1:17" ht="17.100000000000001" customHeight="1" x14ac:dyDescent="0.15">
      <c r="A23" s="93"/>
      <c r="B23" s="22"/>
      <c r="C23" s="99"/>
      <c r="D23" s="96" t="s">
        <v>364</v>
      </c>
      <c r="E23" s="22">
        <v>1850</v>
      </c>
      <c r="F23" s="99"/>
      <c r="G23" s="103"/>
      <c r="H23" s="22"/>
      <c r="I23" s="99"/>
      <c r="J23" s="103" t="s">
        <v>373</v>
      </c>
      <c r="K23" s="22" t="s">
        <v>355</v>
      </c>
      <c r="L23" s="94"/>
      <c r="M23" s="106"/>
      <c r="N23" s="22"/>
      <c r="O23" s="94"/>
    </row>
    <row r="24" spans="1:17" ht="17.100000000000001" customHeight="1" x14ac:dyDescent="0.15">
      <c r="A24" s="93"/>
      <c r="B24" s="22"/>
      <c r="C24" s="99"/>
      <c r="D24" s="96" t="s">
        <v>587</v>
      </c>
      <c r="E24" s="22">
        <v>1600</v>
      </c>
      <c r="F24" s="99"/>
      <c r="G24" s="103"/>
      <c r="H24" s="22"/>
      <c r="I24" s="99"/>
      <c r="J24" s="103" t="s">
        <v>374</v>
      </c>
      <c r="K24" s="22" t="s">
        <v>355</v>
      </c>
      <c r="L24" s="94"/>
      <c r="M24" s="106"/>
      <c r="N24" s="22"/>
      <c r="O24" s="94"/>
    </row>
    <row r="25" spans="1:17" ht="17.100000000000001" customHeight="1" x14ac:dyDescent="0.15">
      <c r="A25" s="93"/>
      <c r="B25" s="22"/>
      <c r="C25" s="99"/>
      <c r="D25" s="96" t="s">
        <v>588</v>
      </c>
      <c r="E25" s="22">
        <v>3600</v>
      </c>
      <c r="F25" s="99"/>
      <c r="G25" s="103"/>
      <c r="H25" s="22"/>
      <c r="I25" s="99"/>
      <c r="J25" s="103" t="s">
        <v>361</v>
      </c>
      <c r="K25" s="22" t="s">
        <v>355</v>
      </c>
      <c r="L25" s="94"/>
      <c r="M25" s="106"/>
      <c r="N25" s="22"/>
      <c r="O25" s="94"/>
    </row>
    <row r="26" spans="1:17" ht="17.100000000000001" customHeight="1" x14ac:dyDescent="0.15">
      <c r="A26" s="27"/>
      <c r="B26" s="36"/>
      <c r="C26" s="150"/>
      <c r="D26" s="14"/>
      <c r="E26" s="36"/>
      <c r="F26" s="150"/>
      <c r="G26" s="12"/>
      <c r="H26" s="36"/>
      <c r="I26" s="150"/>
      <c r="J26" s="12"/>
      <c r="K26" s="36"/>
      <c r="L26" s="151"/>
      <c r="M26" s="15"/>
      <c r="N26" s="36"/>
      <c r="O26" s="33"/>
    </row>
    <row r="27" spans="1:17" s="3" customFormat="1" ht="20.100000000000001" customHeight="1" x14ac:dyDescent="0.15">
      <c r="A27" s="165" t="s">
        <v>39</v>
      </c>
      <c r="B27" s="68">
        <f>SUM(B16:B26)</f>
        <v>4400</v>
      </c>
      <c r="C27" s="101">
        <f>SUM(C16:C26)</f>
        <v>0</v>
      </c>
      <c r="D27" s="166" t="s">
        <v>39</v>
      </c>
      <c r="E27" s="68">
        <f>SUM(E16:E26)</f>
        <v>29700</v>
      </c>
      <c r="F27" s="101">
        <f>SUM(F16:F26)</f>
        <v>0</v>
      </c>
      <c r="G27" s="166" t="s">
        <v>39</v>
      </c>
      <c r="H27" s="68">
        <f>SUM(H16:H26)</f>
        <v>0</v>
      </c>
      <c r="I27" s="101">
        <f>SUM(I16:I26)</f>
        <v>0</v>
      </c>
      <c r="J27" s="166" t="s">
        <v>39</v>
      </c>
      <c r="K27" s="68">
        <f>SUM(K16:K26)</f>
        <v>0</v>
      </c>
      <c r="L27" s="101">
        <f>SUM(L16:L26)</f>
        <v>0</v>
      </c>
      <c r="M27" s="166" t="s">
        <v>39</v>
      </c>
      <c r="N27" s="68">
        <f>SUM(N16:N26)</f>
        <v>1250</v>
      </c>
      <c r="O27" s="69">
        <f>SUM(O16:O26)</f>
        <v>0</v>
      </c>
      <c r="Q27"/>
    </row>
    <row r="28" spans="1:17" s="3" customFormat="1" ht="20.100000000000001" customHeight="1" x14ac:dyDescent="0.15">
      <c r="A28" s="143"/>
      <c r="B28" s="13"/>
      <c r="C28" s="13"/>
      <c r="D28" s="15"/>
      <c r="E28" s="13"/>
      <c r="F28" s="13"/>
      <c r="G28" s="15"/>
      <c r="H28" s="13"/>
      <c r="I28" s="13"/>
      <c r="J28" s="15"/>
      <c r="K28" s="13"/>
      <c r="L28" s="13"/>
      <c r="M28" s="15"/>
      <c r="N28" s="13"/>
      <c r="O28" s="13"/>
      <c r="Q28"/>
    </row>
    <row r="29" spans="1:17" s="3" customFormat="1" ht="20.100000000000001" customHeight="1" x14ac:dyDescent="0.15">
      <c r="A29" s="48" t="s">
        <v>332</v>
      </c>
      <c r="B29" s="49">
        <f>B38+E38++H38+K38+N38</f>
        <v>16550</v>
      </c>
      <c r="C29" s="9" t="s">
        <v>128</v>
      </c>
      <c r="D29" s="8">
        <f>C38+F38++I38+L38+O38</f>
        <v>0</v>
      </c>
      <c r="E29" s="7" t="s">
        <v>127</v>
      </c>
      <c r="F29" s="11"/>
      <c r="G29" s="12"/>
      <c r="H29" s="13"/>
      <c r="I29" s="13"/>
      <c r="J29" s="14"/>
      <c r="K29" s="13"/>
      <c r="L29" s="13"/>
      <c r="M29" s="15"/>
      <c r="N29" s="13"/>
      <c r="O29" s="13"/>
      <c r="Q29"/>
    </row>
    <row r="30" spans="1:17" ht="14.1" customHeight="1" x14ac:dyDescent="0.15">
      <c r="A30" s="61" t="s">
        <v>14</v>
      </c>
      <c r="B30" s="62" t="s">
        <v>15</v>
      </c>
      <c r="C30" s="63" t="s">
        <v>7</v>
      </c>
      <c r="D30" s="65" t="s">
        <v>14</v>
      </c>
      <c r="E30" s="62" t="s">
        <v>15</v>
      </c>
      <c r="F30" s="66" t="s">
        <v>7</v>
      </c>
      <c r="G30" s="64" t="s">
        <v>14</v>
      </c>
      <c r="H30" s="62" t="s">
        <v>15</v>
      </c>
      <c r="I30" s="63" t="s">
        <v>7</v>
      </c>
      <c r="J30" s="65" t="s">
        <v>14</v>
      </c>
      <c r="K30" s="62" t="s">
        <v>15</v>
      </c>
      <c r="L30" s="66" t="s">
        <v>7</v>
      </c>
      <c r="M30" s="65" t="s">
        <v>14</v>
      </c>
      <c r="N30" s="62" t="s">
        <v>15</v>
      </c>
      <c r="O30" s="66" t="s">
        <v>7</v>
      </c>
      <c r="P30" s="4"/>
      <c r="Q30" s="2"/>
    </row>
    <row r="31" spans="1:17" s="3" customFormat="1" ht="17.100000000000001" customHeight="1" x14ac:dyDescent="0.15">
      <c r="A31" s="17" t="s">
        <v>333</v>
      </c>
      <c r="B31" s="22">
        <v>1250</v>
      </c>
      <c r="C31" s="22"/>
      <c r="D31" s="18" t="s">
        <v>589</v>
      </c>
      <c r="E31" s="22">
        <v>6650</v>
      </c>
      <c r="F31" s="19"/>
      <c r="G31" s="28" t="s">
        <v>339</v>
      </c>
      <c r="H31" s="22" t="s">
        <v>241</v>
      </c>
      <c r="I31" s="20"/>
      <c r="J31" s="18" t="s">
        <v>339</v>
      </c>
      <c r="K31" s="22" t="s">
        <v>260</v>
      </c>
      <c r="L31" s="32"/>
      <c r="M31" s="18" t="s">
        <v>345</v>
      </c>
      <c r="N31" s="22">
        <v>850</v>
      </c>
      <c r="O31" s="94"/>
      <c r="Q31"/>
    </row>
    <row r="32" spans="1:17" s="3" customFormat="1" ht="17.100000000000001" customHeight="1" x14ac:dyDescent="0.15">
      <c r="A32" s="17" t="s">
        <v>334</v>
      </c>
      <c r="B32" s="22">
        <v>400</v>
      </c>
      <c r="C32" s="22"/>
      <c r="D32" s="18" t="s">
        <v>590</v>
      </c>
      <c r="E32" s="22">
        <v>1650</v>
      </c>
      <c r="F32" s="19"/>
      <c r="G32" s="28" t="s">
        <v>341</v>
      </c>
      <c r="H32" s="22" t="s">
        <v>241</v>
      </c>
      <c r="I32" s="20"/>
      <c r="J32" s="18" t="s">
        <v>340</v>
      </c>
      <c r="K32" s="22" t="s">
        <v>260</v>
      </c>
      <c r="L32" s="32"/>
      <c r="M32" s="18"/>
      <c r="N32" s="22"/>
      <c r="O32" s="32"/>
      <c r="Q32"/>
    </row>
    <row r="33" spans="1:17" s="3" customFormat="1" ht="17.100000000000001" customHeight="1" x14ac:dyDescent="0.15">
      <c r="A33" s="17" t="s">
        <v>335</v>
      </c>
      <c r="B33" s="22">
        <v>200</v>
      </c>
      <c r="C33" s="22"/>
      <c r="D33" s="18" t="s">
        <v>591</v>
      </c>
      <c r="E33" s="22">
        <v>1550</v>
      </c>
      <c r="F33" s="19"/>
      <c r="G33" s="28" t="s">
        <v>343</v>
      </c>
      <c r="H33" s="22" t="s">
        <v>241</v>
      </c>
      <c r="I33" s="20"/>
      <c r="J33" s="18" t="s">
        <v>341</v>
      </c>
      <c r="K33" s="22" t="s">
        <v>241</v>
      </c>
      <c r="L33" s="32"/>
      <c r="M33" s="18"/>
      <c r="N33" s="22"/>
      <c r="O33" s="32"/>
      <c r="Q33"/>
    </row>
    <row r="34" spans="1:17" s="3" customFormat="1" ht="17.100000000000001" customHeight="1" x14ac:dyDescent="0.15">
      <c r="A34" s="17" t="s">
        <v>336</v>
      </c>
      <c r="B34" s="22">
        <v>350</v>
      </c>
      <c r="C34" s="22"/>
      <c r="D34" s="18" t="s">
        <v>344</v>
      </c>
      <c r="E34" s="22">
        <v>2100</v>
      </c>
      <c r="F34" s="19"/>
      <c r="G34" s="28" t="s">
        <v>342</v>
      </c>
      <c r="H34" s="22" t="s">
        <v>241</v>
      </c>
      <c r="I34" s="20"/>
      <c r="J34" s="18" t="s">
        <v>342</v>
      </c>
      <c r="K34" s="22" t="s">
        <v>260</v>
      </c>
      <c r="L34" s="32"/>
      <c r="M34" s="18"/>
      <c r="N34" s="22"/>
      <c r="O34" s="32"/>
      <c r="Q34"/>
    </row>
    <row r="35" spans="1:17" s="3" customFormat="1" ht="17.100000000000001" customHeight="1" x14ac:dyDescent="0.15">
      <c r="A35" s="38" t="s">
        <v>337</v>
      </c>
      <c r="B35" s="373" t="s">
        <v>338</v>
      </c>
      <c r="C35" s="374"/>
      <c r="D35" s="42" t="s">
        <v>592</v>
      </c>
      <c r="E35" s="39">
        <v>1550</v>
      </c>
      <c r="F35" s="40"/>
      <c r="G35" s="38" t="s">
        <v>337</v>
      </c>
      <c r="H35" s="373" t="s">
        <v>338</v>
      </c>
      <c r="I35" s="374"/>
      <c r="J35" s="38" t="s">
        <v>343</v>
      </c>
      <c r="K35" s="39" t="s">
        <v>260</v>
      </c>
      <c r="L35" s="45"/>
      <c r="M35" s="42"/>
      <c r="N35" s="39"/>
      <c r="O35" s="45"/>
      <c r="Q35"/>
    </row>
    <row r="36" spans="1:17" s="3" customFormat="1" ht="17.100000000000001" customHeight="1" x14ac:dyDescent="0.15">
      <c r="A36" s="17"/>
      <c r="B36" s="135"/>
      <c r="C36" s="214"/>
      <c r="D36" s="28"/>
      <c r="E36" s="22"/>
      <c r="F36" s="19"/>
      <c r="G36" s="86"/>
      <c r="H36" s="135"/>
      <c r="I36" s="214"/>
      <c r="J36" s="86"/>
      <c r="K36" s="22"/>
      <c r="L36" s="32"/>
      <c r="M36" s="28"/>
      <c r="N36" s="22"/>
      <c r="O36" s="32"/>
      <c r="Q36"/>
    </row>
    <row r="37" spans="1:17" s="3" customFormat="1" ht="17.100000000000001" customHeight="1" x14ac:dyDescent="0.15">
      <c r="A37" s="111"/>
      <c r="B37" s="153"/>
      <c r="C37" s="215"/>
      <c r="D37" s="115"/>
      <c r="E37" s="108"/>
      <c r="F37" s="114"/>
      <c r="G37" s="154"/>
      <c r="H37" s="153"/>
      <c r="I37" s="215"/>
      <c r="J37" s="154"/>
      <c r="K37" s="108"/>
      <c r="L37" s="117"/>
      <c r="M37" s="115"/>
      <c r="N37" s="108"/>
      <c r="O37" s="117"/>
      <c r="Q37"/>
    </row>
    <row r="38" spans="1:17" s="3" customFormat="1" ht="20.100000000000001" customHeight="1" x14ac:dyDescent="0.15">
      <c r="A38" s="165" t="s">
        <v>39</v>
      </c>
      <c r="B38" s="68">
        <f>SUM(B31:B37)</f>
        <v>2200</v>
      </c>
      <c r="C38" s="101">
        <f>SUM(C31:C37)</f>
        <v>0</v>
      </c>
      <c r="D38" s="166" t="s">
        <v>39</v>
      </c>
      <c r="E38" s="68">
        <f>SUM(E31:E37)</f>
        <v>13500</v>
      </c>
      <c r="F38" s="101">
        <f>SUM(F31:F37)</f>
        <v>0</v>
      </c>
      <c r="G38" s="166" t="s">
        <v>39</v>
      </c>
      <c r="H38" s="68">
        <f>SUM(H31:H37)</f>
        <v>0</v>
      </c>
      <c r="I38" s="101">
        <f>SUM(I31:I37)</f>
        <v>0</v>
      </c>
      <c r="J38" s="166" t="s">
        <v>39</v>
      </c>
      <c r="K38" s="68">
        <f>SUM(K31:K37)</f>
        <v>0</v>
      </c>
      <c r="L38" s="101">
        <f>SUM(L31:L37)</f>
        <v>0</v>
      </c>
      <c r="M38" s="166" t="s">
        <v>39</v>
      </c>
      <c r="N38" s="68">
        <f>SUM(N31:N37)</f>
        <v>850</v>
      </c>
      <c r="O38" s="69">
        <f>SUM(O31:O37)</f>
        <v>0</v>
      </c>
      <c r="Q38"/>
    </row>
    <row r="39" spans="1:17" s="3" customFormat="1" x14ac:dyDescent="0.15">
      <c r="A39" s="336" t="s">
        <v>535</v>
      </c>
      <c r="B39" s="337"/>
      <c r="C39" s="337"/>
      <c r="D39" s="337"/>
      <c r="E39" s="337"/>
      <c r="Q39"/>
    </row>
    <row r="40" spans="1:17" s="3" customFormat="1" x14ac:dyDescent="0.15">
      <c r="A40" s="1"/>
      <c r="E40" s="6"/>
      <c r="Q40"/>
    </row>
  </sheetData>
  <mergeCells count="18">
    <mergeCell ref="M5:O5"/>
    <mergeCell ref="B1:D1"/>
    <mergeCell ref="E1:E2"/>
    <mergeCell ref="F1:G2"/>
    <mergeCell ref="H1:J1"/>
    <mergeCell ref="L1:M1"/>
    <mergeCell ref="N1:O1"/>
    <mergeCell ref="B2:D2"/>
    <mergeCell ref="H2:J2"/>
    <mergeCell ref="L2:M2"/>
    <mergeCell ref="N2:O2"/>
    <mergeCell ref="A39:E39"/>
    <mergeCell ref="A5:C5"/>
    <mergeCell ref="D5:F5"/>
    <mergeCell ref="G5:I5"/>
    <mergeCell ref="J5:L5"/>
    <mergeCell ref="B35:C35"/>
    <mergeCell ref="H35:I35"/>
  </mergeCells>
  <phoneticPr fontId="1"/>
  <pageMargins left="0.70866141732283472" right="0.31496062992125984" top="0.55118110236220474" bottom="0.35433070866141736" header="0.31496062992125984" footer="0.31496062992125984"/>
  <pageSetup paperSize="9" scale="82" orientation="landscape" r:id="rId1"/>
  <headerFooter>
    <oddFooter>&amp;C&amp;8 9&amp;R&amp;8㈱岐阜折込センター　平成31年2月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表紙</vt:lpstr>
      <vt:lpstr>岐阜市</vt:lpstr>
      <vt:lpstr>各務原市他</vt:lpstr>
      <vt:lpstr>瑞穂市他</vt:lpstr>
      <vt:lpstr>大垣市他 </vt:lpstr>
      <vt:lpstr>安八郡他</vt:lpstr>
      <vt:lpstr>関市他</vt:lpstr>
      <vt:lpstr>美濃加茂市他</vt:lpstr>
      <vt:lpstr>瑞浪他</vt:lpstr>
      <vt:lpstr>恵那市・中津川市</vt:lpstr>
      <vt:lpstr>高山市他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2019-01-15T01:23:06Z</cp:lastPrinted>
  <dcterms:created xsi:type="dcterms:W3CDTF">2015-06-11T08:23:52Z</dcterms:created>
  <dcterms:modified xsi:type="dcterms:W3CDTF">2019-01-25T06:51:53Z</dcterms:modified>
</cp:coreProperties>
</file>