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後期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1" l="1"/>
  <c r="H2" i="10"/>
  <c r="H2" i="9"/>
  <c r="H2" i="14"/>
  <c r="H2" i="7"/>
  <c r="H2" i="6"/>
  <c r="H2" i="13"/>
  <c r="H2" i="4"/>
  <c r="H2" i="3"/>
  <c r="H2" i="2"/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B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B14" i="9" s="1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B31" i="14" s="1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B4" i="7" s="1"/>
  <c r="I18" i="7"/>
  <c r="F18" i="7"/>
  <c r="C18" i="7"/>
  <c r="O39" i="6"/>
  <c r="N39" i="6"/>
  <c r="L39" i="6"/>
  <c r="I39" i="6"/>
  <c r="H39" i="6"/>
  <c r="B32" i="6" s="1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I41" i="2"/>
  <c r="B32" i="3" l="1"/>
  <c r="D32" i="3"/>
  <c r="D31" i="14"/>
  <c r="D37" i="7"/>
  <c r="B37" i="7"/>
  <c r="B27" i="7"/>
  <c r="D27" i="7"/>
  <c r="B20" i="7"/>
  <c r="D20" i="7"/>
  <c r="D4" i="7"/>
  <c r="D32" i="6"/>
  <c r="D14" i="6"/>
  <c r="D4" i="6"/>
  <c r="B4" i="6"/>
  <c r="B13" i="4"/>
  <c r="B4" i="4"/>
  <c r="H41" i="2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C41" i="2" l="1"/>
  <c r="B2" i="2" l="1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F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2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D21" i="12" l="1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7" i="12"/>
  <c r="N19" i="12"/>
  <c r="N34" i="12"/>
  <c r="N23" i="12"/>
  <c r="N41" i="10"/>
  <c r="E41" i="10"/>
  <c r="F22" i="12" s="1"/>
  <c r="B41" i="10"/>
  <c r="D22" i="12" s="1"/>
  <c r="O34" i="12" l="1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I41" i="10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N18" i="7"/>
  <c r="L14" i="12" s="1"/>
  <c r="E18" i="7"/>
  <c r="F14" i="12" s="1"/>
  <c r="B18" i="7"/>
  <c r="N15" i="12" l="1"/>
  <c r="D15" i="12"/>
  <c r="D14" i="12"/>
  <c r="N18" i="12"/>
  <c r="N20" i="12"/>
  <c r="N14" i="12"/>
  <c r="K39" i="6"/>
  <c r="J32" i="12" s="1"/>
  <c r="J36" i="12" s="1"/>
  <c r="E39" i="6"/>
  <c r="F32" i="12" s="1"/>
  <c r="B39" i="6"/>
  <c r="D32" i="12" s="1"/>
  <c r="F31" i="12"/>
  <c r="D31" i="12"/>
  <c r="L30" i="12"/>
  <c r="G32" i="12"/>
  <c r="G36" i="12" s="1"/>
  <c r="F13" i="12"/>
  <c r="D30" i="12"/>
  <c r="D13" i="12" l="1"/>
  <c r="B14" i="6"/>
  <c r="N13" i="12" s="1"/>
  <c r="E32" i="12"/>
  <c r="E36" i="12" s="1"/>
  <c r="N31" i="12"/>
  <c r="H31" i="12"/>
  <c r="N32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<sst xmlns="http://schemas.openxmlformats.org/spreadsheetml/2006/main" count="2146" uniqueCount="741">
  <si>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</si>
  <si>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</si>
  <si>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</si>
  <si>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</si>
  <si>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</si>
  <si>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</si>
  <si>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</si>
  <si>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</si>
  <si>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</si>
  <si>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</si>
  <si>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</si>
  <si>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</si>
  <si>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</si>
  <si>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</si>
  <si>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</si>
  <si>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</si>
  <si>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</si>
  <si>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</si>
  <si>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</si>
  <si>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</si>
  <si>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</si>
  <si>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</si>
  <si>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</si>
  <si>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</si>
  <si>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</si>
  <si>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</si>
  <si>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</si>
  <si>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</si>
  <si>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</si>
  <si>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</si>
  <si>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</si>
  <si>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</si>
  <si>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</si>
  <si>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</si>
  <si>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</si>
  <si>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</si>
  <si>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</si>
  <si>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</si>
  <si>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</si>
  <si>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</si>
  <si>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</si>
  <si>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</si>
  <si>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</si>
  <si>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</si>
  <si>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</si>
  <si>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</si>
  <si>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</si>
  <si>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</si>
  <si>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</si>
  <si>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</si>
  <si>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</si>
  <si>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</si>
  <si>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</si>
  <si>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</si>
  <si>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</si>
  <si>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</si>
  <si>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</si>
  <si>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</si>
  <si>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六条</t>
    <rPh sb="0" eb="2">
      <t>ロクジョウ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</si>
  <si>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</si>
  <si>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</si>
  <si>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</si>
  <si>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</si>
  <si>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</si>
  <si>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</si>
  <si>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</si>
  <si>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</si>
  <si>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</si>
  <si>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</si>
  <si>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</si>
  <si>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</si>
  <si>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</si>
  <si>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</si>
  <si>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</si>
  <si>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</si>
  <si>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</si>
  <si>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</si>
  <si>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</si>
  <si>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</si>
  <si>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</si>
  <si>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</si>
  <si>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</si>
  <si>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</si>
  <si>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</si>
  <si>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</si>
  <si>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</si>
  <si>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</si>
  <si>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</si>
  <si>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</si>
  <si>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</si>
  <si>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</si>
  <si>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</si>
  <si>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</si>
  <si>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</si>
  <si>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</si>
  <si>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</si>
  <si>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</si>
  <si>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</si>
  <si>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</si>
  <si>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</si>
  <si>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</si>
  <si>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</si>
  <si>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</si>
  <si>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</si>
  <si>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</si>
  <si>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</si>
  <si>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</si>
  <si>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</si>
  <si>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</si>
  <si>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</si>
  <si>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</si>
  <si>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</si>
  <si>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</si>
  <si>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</si>
  <si>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</si>
  <si>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</si>
  <si>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</si>
  <si>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</si>
  <si>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</si>
  <si>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</si>
  <si>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</si>
  <si>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</si>
  <si>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</si>
  <si>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</si>
  <si>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</si>
  <si>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</si>
  <si>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</si>
  <si>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</si>
  <si>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</si>
  <si>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</si>
  <si>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</si>
  <si>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</si>
  <si>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</si>
  <si>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</si>
  <si>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</si>
  <si>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</si>
  <si>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</si>
  <si>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</si>
  <si>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</si>
  <si>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</si>
  <si>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</si>
  <si>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</si>
  <si>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</si>
  <si>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</si>
  <si>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</si>
  <si>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</si>
  <si>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</si>
  <si>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</si>
  <si>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</si>
  <si>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</si>
  <si>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</si>
  <si>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</si>
  <si>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</si>
  <si>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</si>
  <si>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</si>
  <si>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</si>
  <si>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</si>
  <si>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</si>
  <si>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</si>
  <si>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</si>
  <si>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</si>
  <si>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</si>
  <si>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</si>
  <si>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</si>
  <si>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</si>
  <si>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</si>
  <si>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</si>
  <si>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</si>
  <si>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</si>
  <si>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</si>
  <si>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</si>
  <si>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</si>
  <si>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</si>
  <si>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</si>
  <si>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</si>
  <si>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</si>
  <si>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</si>
  <si>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</si>
  <si>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</si>
  <si>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</si>
  <si>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</si>
  <si>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</si>
  <si>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</si>
  <si>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</si>
  <si>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</si>
  <si>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</si>
  <si>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</si>
  <si>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</si>
  <si>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</si>
  <si>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</si>
  <si>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</si>
  <si>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</si>
  <si>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</si>
  <si>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</si>
  <si>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</si>
  <si>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</si>
  <si>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</si>
  <si>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</si>
  <si>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</si>
  <si>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</si>
  <si>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</si>
  <si>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</si>
  <si>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</si>
  <si>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</si>
  <si>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</si>
  <si>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</si>
  <si>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</si>
  <si>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</si>
  <si>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</si>
  <si>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</si>
  <si>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</si>
  <si>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</si>
  <si>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</si>
  <si>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</si>
  <si>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</si>
  <si>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</si>
  <si>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</si>
  <si>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</si>
  <si>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</si>
  <si>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</si>
  <si>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</si>
  <si>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</si>
  <si>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</si>
  <si>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</si>
  <si>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</si>
  <si>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</si>
  <si>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</si>
  <si>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</si>
  <si>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</si>
  <si>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</si>
  <si>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</si>
  <si>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</si>
  <si>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</si>
  <si>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</si>
  <si>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</si>
  <si>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</si>
  <si>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</si>
  <si>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</si>
  <si>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</si>
  <si>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</si>
  <si>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</si>
  <si>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</si>
  <si>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</si>
  <si>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</si>
  <si>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</si>
  <si>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</si>
  <si>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</si>
  <si>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</si>
  <si>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</si>
  <si>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</si>
  <si>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</si>
  <si>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</si>
  <si>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</si>
  <si>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</si>
  <si>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</si>
  <si>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</si>
  <si>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</si>
  <si>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</si>
  <si>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</si>
  <si>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</si>
  <si>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</si>
  <si>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</si>
  <si>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</si>
  <si>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</si>
  <si>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</si>
  <si>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</si>
  <si>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</si>
  <si>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</si>
  <si>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</si>
  <si>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</si>
  <si>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</si>
  <si>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</si>
  <si>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</si>
  <si>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</si>
  <si>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</si>
  <si>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</si>
  <si>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</si>
  <si>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</si>
  <si>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</si>
  <si>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</si>
  <si>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</si>
  <si>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</si>
  <si>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</si>
  <si>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</si>
  <si>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</si>
  <si>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</si>
  <si>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</si>
  <si>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</si>
  <si>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</si>
  <si>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</si>
  <si>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</si>
  <si>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</si>
  <si>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</si>
  <si>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</si>
  <si>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</si>
  <si>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</si>
  <si>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</si>
  <si>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</si>
  <si>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</si>
  <si>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</si>
  <si>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</si>
  <si>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</si>
  <si>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</si>
  <si>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</si>
  <si>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</si>
  <si>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</si>
  <si>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</si>
  <si>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</si>
  <si>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</si>
  <si>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</si>
  <si>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</si>
  <si>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</si>
  <si>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</si>
  <si>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</si>
  <si>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</si>
  <si>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</si>
  <si>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</si>
  <si>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</si>
  <si>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</si>
  <si>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</si>
  <si>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</si>
  <si>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</si>
  <si>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</si>
  <si>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</si>
  <si>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</si>
  <si>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</si>
  <si>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</si>
  <si>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</si>
  <si>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</si>
  <si>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</si>
  <si>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</si>
  <si>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</si>
  <si>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</si>
  <si>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</si>
  <si>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</si>
  <si>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</si>
  <si>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</si>
  <si>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</si>
  <si>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</si>
  <si>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</si>
  <si>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</si>
  <si>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</si>
  <si>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</si>
  <si>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</si>
  <si>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</si>
  <si>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</si>
  <si>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</si>
  <si>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</si>
  <si>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</si>
  <si>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</si>
  <si>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</si>
  <si>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</si>
  <si>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</si>
  <si>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</si>
  <si>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</si>
  <si>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</si>
  <si>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</si>
  <si>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</si>
  <si>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</si>
  <si>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</si>
  <si>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</si>
  <si>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</si>
  <si>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</si>
  <si>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</si>
  <si>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</si>
  <si>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</si>
  <si>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</si>
  <si>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</si>
  <si>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</si>
  <si>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</si>
  <si>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</si>
  <si>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</si>
  <si>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</si>
  <si>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</si>
  <si>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</si>
  <si>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</si>
  <si>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</si>
  <si>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</si>
  <si>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</si>
  <si>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</si>
  <si>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</si>
  <si>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</si>
  <si>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</si>
  <si>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</si>
  <si>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</si>
  <si>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</si>
  <si>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</si>
  <si>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</si>
  <si>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</si>
  <si>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</si>
  <si>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</si>
  <si>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</si>
  <si>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</si>
  <si>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</si>
  <si>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</si>
  <si>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</si>
  <si>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</si>
  <si>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</si>
  <si>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</si>
  <si>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</si>
  <si>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</si>
  <si>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</si>
  <si>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</si>
  <si>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</si>
  <si>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</si>
  <si>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</si>
  <si>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</si>
  <si>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</si>
  <si>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</si>
  <si>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</si>
  <si>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</si>
  <si>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</si>
  <si>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</si>
  <si>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</si>
  <si>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</si>
  <si>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</si>
  <si>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</si>
  <si>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</si>
  <si>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</si>
  <si>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</si>
  <si>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</si>
  <si>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</si>
  <si>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</si>
  <si>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</si>
  <si>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</si>
  <si>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</si>
  <si>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</si>
  <si>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</si>
  <si>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</si>
  <si>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</si>
  <si>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</si>
  <si>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</si>
  <si>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</si>
  <si>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</si>
  <si>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</si>
  <si>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</si>
  <si>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</si>
  <si>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</si>
  <si>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</si>
  <si>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</si>
  <si>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</si>
  <si>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</si>
  <si>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</si>
  <si>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</si>
  <si>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</si>
  <si>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</si>
  <si>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</si>
  <si>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</si>
  <si>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</si>
  <si>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</si>
  <si>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</si>
  <si>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</si>
  <si>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</si>
  <si>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</si>
  <si>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</si>
  <si>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</si>
  <si>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</si>
  <si>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</si>
  <si>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</si>
  <si>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</si>
  <si>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</si>
  <si>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</si>
  <si>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</si>
  <si>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</si>
  <si>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</si>
  <si>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</si>
  <si>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</si>
  <si>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</si>
  <si>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</si>
  <si>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</si>
  <si>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</si>
  <si>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</si>
  <si>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</si>
  <si>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</si>
  <si>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</si>
  <si>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</si>
  <si>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</si>
  <si>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</si>
  <si>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</si>
  <si>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</si>
  <si>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</si>
  <si>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</si>
  <si>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</si>
  <si>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</si>
  <si>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</si>
  <si>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</si>
  <si>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</si>
  <si>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</si>
  <si>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</si>
  <si>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</si>
  <si>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</si>
  <si>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</si>
  <si>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</si>
  <si>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</si>
  <si>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</si>
  <si>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</si>
  <si>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</si>
  <si>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</si>
  <si>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</si>
  <si>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</si>
  <si>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</si>
  <si>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</si>
  <si>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</si>
  <si>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</si>
  <si>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</si>
  <si>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</si>
  <si>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</si>
  <si>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</si>
  <si>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</si>
  <si>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</si>
  <si>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</si>
  <si>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</si>
  <si>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</si>
  <si>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</si>
  <si>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</si>
  <si>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</si>
  <si>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</si>
  <si>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</si>
  <si>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</si>
  <si>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</si>
  <si>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</si>
  <si>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</si>
  <si>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</si>
  <si>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</si>
  <si>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</si>
  <si>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</si>
  <si>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</si>
  <si>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</si>
  <si>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</si>
  <si>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</si>
  <si>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</si>
  <si>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</si>
  <si>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</si>
  <si>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</si>
  <si>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</si>
  <si>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</si>
  <si>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</si>
  <si>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</si>
  <si>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</si>
  <si>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</si>
  <si>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</si>
  <si>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</si>
  <si>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</si>
  <si>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真砂町M</t>
    <rPh sb="0" eb="2">
      <t>マサゴ</t>
    </rPh>
    <rPh sb="2" eb="3">
      <t>マチ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</si>
  <si>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</si>
  <si>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</si>
  <si>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</si>
  <si>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</si>
  <si>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</si>
  <si>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</si>
  <si>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</si>
  <si>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</si>
  <si>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</si>
  <si>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</si>
  <si>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</si>
  <si>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</si>
  <si>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</si>
  <si>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</si>
  <si>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</si>
  <si>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</si>
  <si>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</si>
  <si>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</si>
  <si>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</si>
  <si>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</si>
  <si>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</si>
  <si>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</si>
  <si>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</si>
  <si>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</si>
  <si>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</si>
  <si>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</si>
  <si>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</si>
  <si>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</si>
  <si>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</si>
  <si>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</si>
  <si>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</si>
  <si>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</si>
  <si>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</si>
  <si>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</si>
  <si>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</si>
  <si>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</si>
  <si>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</si>
  <si>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</si>
  <si>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</si>
  <si>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</si>
  <si>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</si>
  <si>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</si>
  <si>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</si>
  <si>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</si>
  <si>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</si>
  <si>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</si>
  <si>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</si>
  <si>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</si>
  <si>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</si>
  <si>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</si>
  <si>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</si>
  <si>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</si>
  <si>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</si>
  <si>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</si>
  <si>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</si>
  <si>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</si>
  <si>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</si>
  <si>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</si>
  <si>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</si>
  <si>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</si>
  <si>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</si>
  <si>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</si>
  <si>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</si>
  <si>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</si>
  <si>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</si>
  <si>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</si>
  <si>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</si>
  <si>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</si>
  <si>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</si>
  <si>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</si>
  <si>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</si>
  <si>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</si>
  <si>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</si>
  <si>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</si>
  <si>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</si>
  <si>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</si>
  <si>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</si>
  <si>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</si>
  <si>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</si>
  <si>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</si>
  <si>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</si>
  <si>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</si>
  <si>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</si>
  <si>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</si>
  <si>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</si>
  <si>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</si>
  <si>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</si>
  <si>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</si>
  <si>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</si>
  <si>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</si>
  <si>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</si>
  <si>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</si>
  <si>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</si>
  <si>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</si>
  <si>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</si>
  <si>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</si>
  <si>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</si>
  <si>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</si>
  <si>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</si>
  <si>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</si>
  <si>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</si>
  <si>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</si>
  <si>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</si>
  <si>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</si>
  <si>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</si>
  <si>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</si>
  <si>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</si>
  <si>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</si>
  <si>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</si>
  <si>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</si>
  <si>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</si>
  <si>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</si>
  <si>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</si>
  <si>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</si>
  <si>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</si>
  <si>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</si>
  <si>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</si>
  <si>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</si>
  <si>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</si>
  <si>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</si>
  <si>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</si>
  <si>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</si>
  <si>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</si>
  <si>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</si>
  <si>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</si>
  <si>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</si>
  <si>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</si>
  <si>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</si>
  <si>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</si>
  <si>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</si>
  <si>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</si>
  <si>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</si>
  <si>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</si>
  <si>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</si>
  <si>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</si>
  <si>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</si>
  <si>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</si>
  <si>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</si>
  <si>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</si>
  <si>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</si>
  <si>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</si>
  <si>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</si>
  <si>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</si>
  <si>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</si>
  <si>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</si>
  <si>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</si>
  <si>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</si>
  <si>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</si>
  <si>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</si>
  <si>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</si>
  <si>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</si>
  <si>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</si>
  <si>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</si>
  <si>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</si>
  <si>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</si>
  <si>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</si>
  <si>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</si>
  <si>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</si>
  <si>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</si>
  <si>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</si>
  <si>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</si>
  <si>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</si>
  <si>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</si>
  <si>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</si>
  <si>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</si>
  <si>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</si>
  <si>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</si>
  <si>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</si>
  <si>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</si>
  <si>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</si>
  <si>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</si>
  <si>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</si>
  <si>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</si>
  <si>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</si>
  <si>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</si>
  <si>
    <t>岐阜東部AＭ</t>
    <rPh sb="0" eb="2">
      <t>ギフ</t>
    </rPh>
    <rPh sb="2" eb="4">
      <t>トウブ</t>
    </rPh>
    <phoneticPr fontId="1"/>
  </si>
  <si>
    <t>東栄AＭ</t>
    <rPh sb="0" eb="2">
      <t>トウエイ</t>
    </rPh>
    <phoneticPr fontId="1"/>
  </si>
  <si>
    <t>G</t>
    <phoneticPr fontId="1"/>
  </si>
  <si>
    <t>県庁北AＭ</t>
    <rPh sb="0" eb="2">
      <t>ケンチョウ</t>
    </rPh>
    <rPh sb="2" eb="3">
      <t>キタ</t>
    </rPh>
    <phoneticPr fontId="1"/>
  </si>
  <si>
    <t>県庁前AＭ</t>
    <rPh sb="0" eb="3">
      <t>ケンチョウマエ</t>
    </rPh>
    <phoneticPr fontId="1"/>
  </si>
  <si>
    <t>三里六条Ｍ</t>
    <rPh sb="0" eb="2">
      <t>ミサト</t>
    </rPh>
    <rPh sb="2" eb="4">
      <t>ロクジョウ</t>
    </rPh>
    <phoneticPr fontId="1"/>
  </si>
  <si>
    <t>県庁前</t>
    <rPh sb="0" eb="2">
      <t>ケンチョウ</t>
    </rPh>
    <rPh sb="2" eb="3">
      <t>マエ</t>
    </rPh>
    <phoneticPr fontId="1"/>
  </si>
  <si>
    <t>三里六条</t>
    <rPh sb="0" eb="2">
      <t>ミサト</t>
    </rPh>
    <rPh sb="2" eb="4">
      <t>ロクジョウ</t>
    </rPh>
    <phoneticPr fontId="1"/>
  </si>
  <si>
    <t>G</t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</si>
  <si>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</si>
  <si>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</si>
  <si>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</si>
  <si>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</si>
  <si>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</si>
  <si>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</si>
  <si>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</si>
  <si>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G</t>
    <phoneticPr fontId="1"/>
  </si>
  <si>
    <t>G</t>
    <phoneticPr fontId="1"/>
  </si>
  <si>
    <t>長良西部AＭ</t>
    <rPh sb="0" eb="2">
      <t>ナガラ</t>
    </rPh>
    <rPh sb="2" eb="4">
      <t>セイブ</t>
    </rPh>
    <phoneticPr fontId="1"/>
  </si>
  <si>
    <t>長良北部AＭ</t>
    <rPh sb="0" eb="2">
      <t>ナガラ</t>
    </rPh>
    <rPh sb="2" eb="4">
      <t>ホクブ</t>
    </rPh>
    <phoneticPr fontId="1"/>
  </si>
  <si>
    <t>長良南部AＭ</t>
    <rPh sb="0" eb="2">
      <t>ナガラ</t>
    </rPh>
    <rPh sb="2" eb="4">
      <t>ナンブ</t>
    </rPh>
    <phoneticPr fontId="1"/>
  </si>
  <si>
    <t>那加西部A</t>
    <rPh sb="0" eb="2">
      <t>ナカ</t>
    </rPh>
    <rPh sb="2" eb="4">
      <t>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</si>
</sst>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activeCell="J2" sqref="J2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23" t="s">
        <v>8</v>
      </c>
      <c r="B1" s="324"/>
      <c r="C1" s="280"/>
      <c r="D1" s="280"/>
      <c r="E1" s="286" t="s">
        <v>644</v>
      </c>
      <c r="F1" s="292"/>
      <c r="G1" s="293"/>
      <c r="H1" s="296" t="s">
        <v>645</v>
      </c>
      <c r="I1" s="297"/>
      <c r="J1" s="298"/>
      <c r="K1" s="10" t="s">
        <v>646</v>
      </c>
      <c r="L1" s="299" t="s">
        <v>647</v>
      </c>
      <c r="M1" s="298"/>
      <c r="N1" s="288" t="s">
        <v>648</v>
      </c>
      <c r="O1" s="289"/>
    </row>
    <row r="2" spans="1:17" ht="20.100000000000001" customHeight="1" x14ac:dyDescent="0.15">
      <c r="A2" s="325" t="s">
        <v>9</v>
      </c>
      <c r="B2" s="326"/>
      <c r="C2" s="281"/>
      <c r="D2" s="281"/>
      <c r="E2" s="287"/>
      <c r="F2" s="294"/>
      <c r="G2" s="295"/>
      <c r="H2" s="300"/>
      <c r="I2" s="301"/>
      <c r="J2" s="302" t="s">
        <v>649</v>
      </c>
      <c r="K2" s="268"/>
      <c r="L2" s="305">
        <f>O37</f>
        <v>0</v>
      </c>
      <c r="M2" s="306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27" t="s">
        <v>474</v>
      </c>
      <c r="B4" s="329" t="s">
        <v>0</v>
      </c>
      <c r="C4" s="330"/>
      <c r="D4" s="319" t="s">
        <v>1</v>
      </c>
      <c r="E4" s="320"/>
      <c r="F4" s="319" t="s">
        <v>2</v>
      </c>
      <c r="G4" s="320"/>
      <c r="H4" s="321" t="s">
        <v>3</v>
      </c>
      <c r="I4" s="320"/>
      <c r="J4" s="319" t="s">
        <v>4</v>
      </c>
      <c r="K4" s="320"/>
      <c r="L4" s="319" t="s">
        <v>5</v>
      </c>
      <c r="M4" s="320"/>
      <c r="N4" s="321" t="s">
        <v>6</v>
      </c>
      <c r="O4" s="320"/>
      <c r="P4" s="5"/>
      <c r="Q4" s="5"/>
    </row>
    <row r="5" spans="1:17" ht="17.45" customHeight="1" x14ac:dyDescent="0.15">
      <c r="A5" s="328"/>
      <c r="B5" s="331"/>
      <c r="C5" s="332"/>
      <c r="D5" s="124" t="s">
        <v>507</v>
      </c>
      <c r="E5" s="125" t="s">
        <v>508</v>
      </c>
      <c r="F5" s="124" t="s">
        <v>507</v>
      </c>
      <c r="G5" s="125" t="s">
        <v>508</v>
      </c>
      <c r="H5" s="124" t="s">
        <v>507</v>
      </c>
      <c r="I5" s="125" t="s">
        <v>508</v>
      </c>
      <c r="J5" s="124" t="s">
        <v>507</v>
      </c>
      <c r="K5" s="125" t="s">
        <v>508</v>
      </c>
      <c r="L5" s="124" t="s">
        <v>507</v>
      </c>
      <c r="M5" s="125" t="s">
        <v>508</v>
      </c>
      <c r="N5" s="124" t="s">
        <v>507</v>
      </c>
      <c r="O5" s="224" t="s">
        <v>508</v>
      </c>
    </row>
    <row r="6" spans="1:17" ht="17.45" customHeight="1" x14ac:dyDescent="0.15">
      <c r="A6" s="128">
        <v>2</v>
      </c>
      <c r="B6" s="322" t="s">
        <v>475</v>
      </c>
      <c r="C6" s="322"/>
      <c r="D6" s="169">
        <f>岐阜市!B41</f>
        <v>75350</v>
      </c>
      <c r="E6" s="170">
        <f>岐阜市!C41</f>
        <v>0</v>
      </c>
      <c r="F6" s="171">
        <f>岐阜市!E41</f>
        <v>64200</v>
      </c>
      <c r="G6" s="172">
        <f>岐阜市!F41</f>
        <v>0</v>
      </c>
      <c r="H6" s="173">
        <f>岐阜市!H41</f>
        <v>3800</v>
      </c>
      <c r="I6" s="174">
        <f>岐阜市!I41</f>
        <v>0</v>
      </c>
      <c r="J6" s="175">
        <f>岐阜市!K41</f>
        <v>550</v>
      </c>
      <c r="K6" s="176">
        <f>岐阜市!L41</f>
        <v>0</v>
      </c>
      <c r="L6" s="171">
        <f>岐阜市!N41</f>
        <v>6400</v>
      </c>
      <c r="M6" s="172">
        <f>岐阜市!O41</f>
        <v>0</v>
      </c>
      <c r="N6" s="173">
        <f>岐阜市!B3</f>
        <v>150300</v>
      </c>
      <c r="O6" s="269">
        <f>E6+G6+I6+K6+M6</f>
        <v>0</v>
      </c>
    </row>
    <row r="7" spans="1:17" ht="17.45" customHeight="1" x14ac:dyDescent="0.15">
      <c r="A7" s="129">
        <v>3</v>
      </c>
      <c r="B7" s="309" t="s">
        <v>476</v>
      </c>
      <c r="C7" s="310"/>
      <c r="D7" s="177">
        <f>各務原市他!B20</f>
        <v>16450</v>
      </c>
      <c r="E7" s="178">
        <f>各務原市他!C20</f>
        <v>0</v>
      </c>
      <c r="F7" s="179">
        <f>各務原市他!E20</f>
        <v>24850</v>
      </c>
      <c r="G7" s="180">
        <f>各務原市他!F20</f>
        <v>0</v>
      </c>
      <c r="H7" s="181">
        <f>各務原市他!H20</f>
        <v>0</v>
      </c>
      <c r="I7" s="182">
        <f>各務原市他!I20</f>
        <v>0</v>
      </c>
      <c r="J7" s="183">
        <f>各務原市他!K20</f>
        <v>3450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45900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09" t="s">
        <v>477</v>
      </c>
      <c r="C8" s="310"/>
      <c r="D8" s="177">
        <f>'大垣市他 '!B23</f>
        <v>28200</v>
      </c>
      <c r="E8" s="178">
        <f>'大垣市他 '!C23</f>
        <v>0</v>
      </c>
      <c r="F8" s="179">
        <f>'大垣市他 '!E23</f>
        <v>19350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1700</v>
      </c>
      <c r="M8" s="180">
        <f>'大垣市他 '!O23</f>
        <v>0</v>
      </c>
      <c r="N8" s="181">
        <f>'大垣市他 '!B4</f>
        <v>51650</v>
      </c>
      <c r="O8" s="270">
        <f t="shared" si="0"/>
        <v>0</v>
      </c>
    </row>
    <row r="9" spans="1:17" ht="17.45" customHeight="1" x14ac:dyDescent="0.15">
      <c r="A9" s="129">
        <v>3</v>
      </c>
      <c r="B9" s="309" t="s">
        <v>478</v>
      </c>
      <c r="C9" s="310"/>
      <c r="D9" s="177">
        <f>各務原市他!B30</f>
        <v>6300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18550</v>
      </c>
      <c r="O9" s="270">
        <f t="shared" si="0"/>
        <v>0</v>
      </c>
    </row>
    <row r="10" spans="1:17" ht="17.45" customHeight="1" x14ac:dyDescent="0.15">
      <c r="A10" s="129">
        <v>4</v>
      </c>
      <c r="B10" s="309" t="s">
        <v>479</v>
      </c>
      <c r="C10" s="310"/>
      <c r="D10" s="177">
        <f>瑞穂市他!B19</f>
        <v>9800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600</v>
      </c>
      <c r="M10" s="180">
        <f>瑞穂市他!O19</f>
        <v>0</v>
      </c>
      <c r="N10" s="181">
        <f>瑞穂市他!B13</f>
        <v>14900</v>
      </c>
      <c r="O10" s="270">
        <f t="shared" si="0"/>
        <v>0</v>
      </c>
    </row>
    <row r="11" spans="1:17" ht="17.45" customHeight="1" x14ac:dyDescent="0.15">
      <c r="A11" s="129">
        <v>4</v>
      </c>
      <c r="B11" s="309" t="s">
        <v>480</v>
      </c>
      <c r="C11" s="310"/>
      <c r="D11" s="177">
        <f>瑞穂市他!B28</f>
        <v>6000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8750</v>
      </c>
      <c r="O11" s="270">
        <f t="shared" si="0"/>
        <v>0</v>
      </c>
    </row>
    <row r="12" spans="1:17" ht="17.45" customHeight="1" x14ac:dyDescent="0.15">
      <c r="A12" s="129">
        <v>4</v>
      </c>
      <c r="B12" s="309" t="s">
        <v>481</v>
      </c>
      <c r="C12" s="310"/>
      <c r="D12" s="177">
        <f>瑞穂市他!B11</f>
        <v>6200</v>
      </c>
      <c r="E12" s="178">
        <f>瑞穂市他!C11</f>
        <v>0</v>
      </c>
      <c r="F12" s="179">
        <f>瑞穂市他!E11</f>
        <v>4650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10950</v>
      </c>
      <c r="O12" s="270">
        <f t="shared" si="0"/>
        <v>0</v>
      </c>
    </row>
    <row r="13" spans="1:17" ht="17.45" customHeight="1" x14ac:dyDescent="0.15">
      <c r="A13" s="129">
        <v>6</v>
      </c>
      <c r="B13" s="309" t="s">
        <v>482</v>
      </c>
      <c r="C13" s="310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09" t="s">
        <v>483</v>
      </c>
      <c r="C14" s="310"/>
      <c r="D14" s="177">
        <f>関市他!B18</f>
        <v>12800</v>
      </c>
      <c r="E14" s="178">
        <f>関市他!C18</f>
        <v>0</v>
      </c>
      <c r="F14" s="179">
        <f>関市他!E18</f>
        <v>10850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750</v>
      </c>
      <c r="M14" s="180">
        <f>関市他!O18</f>
        <v>0</v>
      </c>
      <c r="N14" s="181">
        <f>関市他!B4</f>
        <v>25150</v>
      </c>
      <c r="O14" s="270">
        <f t="shared" si="0"/>
        <v>0</v>
      </c>
    </row>
    <row r="15" spans="1:17" ht="17.45" customHeight="1" x14ac:dyDescent="0.15">
      <c r="A15" s="129">
        <v>7</v>
      </c>
      <c r="B15" s="309" t="s">
        <v>484</v>
      </c>
      <c r="C15" s="310"/>
      <c r="D15" s="177">
        <f>関市他!B25</f>
        <v>2800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7050</v>
      </c>
      <c r="O15" s="270">
        <f t="shared" si="0"/>
        <v>0</v>
      </c>
    </row>
    <row r="16" spans="1:17" ht="17.45" customHeight="1" x14ac:dyDescent="0.15">
      <c r="A16" s="129">
        <v>8</v>
      </c>
      <c r="B16" s="309" t="s">
        <v>485</v>
      </c>
      <c r="C16" s="310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09" t="s">
        <v>486</v>
      </c>
      <c r="C17" s="310"/>
      <c r="D17" s="177">
        <f>関市他!B35</f>
        <v>3900</v>
      </c>
      <c r="E17" s="178">
        <f>関市他!C35</f>
        <v>0</v>
      </c>
      <c r="F17" s="179">
        <f>関市他!E35</f>
        <v>19300</v>
      </c>
      <c r="G17" s="180">
        <f>関市他!F35</f>
        <v>0</v>
      </c>
      <c r="H17" s="181"/>
      <c r="I17" s="186"/>
      <c r="J17" s="183"/>
      <c r="K17" s="184"/>
      <c r="L17" s="185">
        <f>関市他!N35</f>
        <v>1350</v>
      </c>
      <c r="M17" s="180">
        <f>関市他!O35</f>
        <v>0</v>
      </c>
      <c r="N17" s="181">
        <f>関市他!B27</f>
        <v>24550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09" t="s">
        <v>487</v>
      </c>
      <c r="C18" s="310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600</v>
      </c>
      <c r="M18" s="180">
        <f>瑞浪他!O12</f>
        <v>0</v>
      </c>
      <c r="N18" s="181">
        <f>瑞浪他!B4</f>
        <v>10850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09" t="s">
        <v>488</v>
      </c>
      <c r="C19" s="310"/>
      <c r="D19" s="187">
        <f>瑞浪他!B38</f>
        <v>2200</v>
      </c>
      <c r="E19" s="188">
        <f>瑞浪他!C38</f>
        <v>0</v>
      </c>
      <c r="F19" s="179">
        <f>瑞浪他!E38</f>
        <v>13700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16750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09" t="s">
        <v>489</v>
      </c>
      <c r="C20" s="310"/>
      <c r="D20" s="185">
        <f>瑞浪他!B27</f>
        <v>4400</v>
      </c>
      <c r="E20" s="191">
        <f>瑞浪他!C27</f>
        <v>0</v>
      </c>
      <c r="F20" s="185">
        <f>瑞浪他!E27</f>
        <v>29800</v>
      </c>
      <c r="G20" s="186">
        <f>瑞浪他!F27</f>
        <v>0</v>
      </c>
      <c r="H20" s="181"/>
      <c r="I20" s="186"/>
      <c r="J20" s="191"/>
      <c r="K20" s="184"/>
      <c r="L20" s="185">
        <f>瑞浪他!N27</f>
        <v>1200</v>
      </c>
      <c r="M20" s="186">
        <f>瑞浪他!O27</f>
        <v>0</v>
      </c>
      <c r="N20" s="181">
        <f>瑞浪他!B14</f>
        <v>35400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09" t="s">
        <v>490</v>
      </c>
      <c r="C21" s="310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9300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15000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09" t="s">
        <v>491</v>
      </c>
      <c r="C22" s="310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9100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1450</v>
      </c>
      <c r="M22" s="186">
        <f>恵那市・中津川市!O41</f>
        <v>0</v>
      </c>
      <c r="N22" s="181">
        <f>恵那市・中津川市!B19</f>
        <v>22600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09" t="s">
        <v>492</v>
      </c>
      <c r="C23" s="310"/>
      <c r="D23" s="185">
        <f>美濃加茂市他!B40</f>
        <v>5050</v>
      </c>
      <c r="E23" s="191">
        <f>美濃加茂市他!C40</f>
        <v>0</v>
      </c>
      <c r="F23" s="179">
        <f>美濃加茂市他!E40</f>
        <v>6650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11800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09" t="s">
        <v>493</v>
      </c>
      <c r="C24" s="310"/>
      <c r="D24" s="185">
        <f>高山市他!B18</f>
        <v>8650</v>
      </c>
      <c r="E24" s="191">
        <f>高山市他!C18</f>
        <v>0</v>
      </c>
      <c r="F24" s="179">
        <f>高山市他!E18</f>
        <v>14700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25850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09" t="s">
        <v>494</v>
      </c>
      <c r="C25" s="310"/>
      <c r="D25" s="185">
        <f>高山市他!B40</f>
        <v>5900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8100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11" t="s">
        <v>495</v>
      </c>
      <c r="C26" s="312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17" t="s">
        <v>496</v>
      </c>
      <c r="C27" s="318"/>
      <c r="D27" s="205">
        <f>各務原市他!B40</f>
        <v>2250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10000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09" t="s">
        <v>497</v>
      </c>
      <c r="C28" s="310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09" t="s">
        <v>498</v>
      </c>
      <c r="C29" s="310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500</v>
      </c>
      <c r="M29" s="186">
        <f>'大垣市他 '!O37</f>
        <v>0</v>
      </c>
      <c r="N29" s="181">
        <f>'大垣市他 '!B25</f>
        <v>19350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09" t="s">
        <v>499</v>
      </c>
      <c r="C30" s="310"/>
      <c r="D30" s="185">
        <f>安八郡他!B12</f>
        <v>10700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10950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09" t="s">
        <v>500</v>
      </c>
      <c r="C31" s="310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09" t="s">
        <v>501</v>
      </c>
      <c r="C32" s="310"/>
      <c r="D32" s="185">
        <f>安八郡他!B39</f>
        <v>5600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11200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09" t="s">
        <v>502</v>
      </c>
      <c r="C33" s="310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11" t="s">
        <v>503</v>
      </c>
      <c r="C34" s="312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13" t="s">
        <v>504</v>
      </c>
      <c r="C35" s="314"/>
      <c r="D35" s="225">
        <f t="shared" ref="D35:O35" si="1">SUM(D6:D26)</f>
        <v>232350</v>
      </c>
      <c r="E35" s="176">
        <f>SUM(E6:E26)</f>
        <v>0</v>
      </c>
      <c r="F35" s="205">
        <f t="shared" si="1"/>
        <v>271500</v>
      </c>
      <c r="G35" s="207">
        <f t="shared" si="1"/>
        <v>0</v>
      </c>
      <c r="H35" s="173">
        <f t="shared" si="1"/>
        <v>8400</v>
      </c>
      <c r="I35" s="207">
        <f t="shared" si="1"/>
        <v>0</v>
      </c>
      <c r="J35" s="206">
        <f t="shared" si="1"/>
        <v>4500</v>
      </c>
      <c r="K35" s="176">
        <f t="shared" si="1"/>
        <v>0</v>
      </c>
      <c r="L35" s="205">
        <f t="shared" si="1"/>
        <v>20600</v>
      </c>
      <c r="M35" s="207">
        <f t="shared" si="1"/>
        <v>0</v>
      </c>
      <c r="N35" s="173">
        <f>SUM(N6:N26)</f>
        <v>537350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15" t="s">
        <v>505</v>
      </c>
      <c r="C36" s="316"/>
      <c r="D36" s="226">
        <f t="shared" ref="D36:O36" si="2">SUM(D27:D34)</f>
        <v>43500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2050</v>
      </c>
      <c r="M36" s="198">
        <f t="shared" si="2"/>
        <v>0</v>
      </c>
      <c r="N36" s="196">
        <f>SUM(N27:N34)</f>
        <v>85600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07" t="s">
        <v>506</v>
      </c>
      <c r="C37" s="308"/>
      <c r="D37" s="227">
        <f t="shared" ref="D37:O37" si="3">D35+D36</f>
        <v>275850</v>
      </c>
      <c r="E37" s="202">
        <f>E35+E36</f>
        <v>0</v>
      </c>
      <c r="F37" s="199">
        <f t="shared" si="3"/>
        <v>311150</v>
      </c>
      <c r="G37" s="201">
        <f>G35+G36</f>
        <v>0</v>
      </c>
      <c r="H37" s="200">
        <f t="shared" si="3"/>
        <v>8800</v>
      </c>
      <c r="I37" s="201">
        <f>I35+I36</f>
        <v>0</v>
      </c>
      <c r="J37" s="209">
        <f t="shared" si="3"/>
        <v>4500</v>
      </c>
      <c r="K37" s="202">
        <f>K35+K36</f>
        <v>0</v>
      </c>
      <c r="L37" s="203">
        <f t="shared" si="3"/>
        <v>22650</v>
      </c>
      <c r="M37" s="201">
        <f>M35+M36</f>
        <v>0</v>
      </c>
      <c r="N37" s="200">
        <f>N35+N36</f>
        <v>622950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A1:B1"/>
    <mergeCell ref="A2:B2"/>
    <mergeCell ref="A4:A5"/>
    <mergeCell ref="D4:E4"/>
    <mergeCell ref="B4:C5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F4:G4"/>
    <mergeCell ref="H4:I4"/>
    <mergeCell ref="J4:K4"/>
    <mergeCell ref="N4:O4"/>
    <mergeCell ref="B6:C6"/>
    <mergeCell ref="L4:M4"/>
    <mergeCell ref="B26:C26"/>
    <mergeCell ref="B17:C17"/>
    <mergeCell ref="B18:C18"/>
    <mergeCell ref="B19:C19"/>
    <mergeCell ref="B20:C20"/>
    <mergeCell ref="B21:C21"/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平成30年12月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D4+D19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383</v>
      </c>
      <c r="B4" s="49">
        <f>B17+E17+H17+K17+N17</f>
        <v>15000</v>
      </c>
      <c r="C4" s="9" t="s">
        <v>134</v>
      </c>
      <c r="D4" s="8">
        <f>C17+F17+I17+L17+O17</f>
        <v>0</v>
      </c>
      <c r="E4" s="7" t="s">
        <v>133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529</v>
      </c>
      <c r="B7" s="22">
        <v>1300</v>
      </c>
      <c r="C7" s="22"/>
      <c r="D7" s="18" t="s">
        <v>606</v>
      </c>
      <c r="E7" s="22">
        <v>3850</v>
      </c>
      <c r="F7" s="19"/>
      <c r="G7" s="28" t="s">
        <v>400</v>
      </c>
      <c r="H7" s="22" t="s">
        <v>402</v>
      </c>
      <c r="I7" s="20"/>
      <c r="J7" s="18" t="s">
        <v>398</v>
      </c>
      <c r="K7" s="22" t="s">
        <v>401</v>
      </c>
      <c r="L7" s="32"/>
      <c r="M7" s="18" t="s">
        <v>400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384</v>
      </c>
      <c r="B8" s="22">
        <v>200</v>
      </c>
      <c r="C8" s="22"/>
      <c r="D8" s="18" t="s">
        <v>607</v>
      </c>
      <c r="E8" s="22">
        <v>2350</v>
      </c>
      <c r="F8" s="19"/>
      <c r="G8" s="28" t="s">
        <v>391</v>
      </c>
      <c r="H8" s="22" t="s">
        <v>402</v>
      </c>
      <c r="I8" s="20"/>
      <c r="J8" s="18" t="s">
        <v>399</v>
      </c>
      <c r="K8" s="22" t="s">
        <v>401</v>
      </c>
      <c r="L8" s="32"/>
      <c r="M8" s="18" t="s">
        <v>392</v>
      </c>
      <c r="N8" s="22" t="s">
        <v>401</v>
      </c>
      <c r="O8" s="32"/>
      <c r="Q8"/>
    </row>
    <row r="9" spans="1:17" s="3" customFormat="1" ht="17.100000000000001" customHeight="1" x14ac:dyDescent="0.15">
      <c r="A9" s="17" t="s">
        <v>386</v>
      </c>
      <c r="B9" s="22">
        <v>300</v>
      </c>
      <c r="C9" s="22"/>
      <c r="D9" s="18" t="s">
        <v>609</v>
      </c>
      <c r="E9" s="22">
        <v>1700</v>
      </c>
      <c r="F9" s="19"/>
      <c r="G9" s="28" t="s">
        <v>392</v>
      </c>
      <c r="H9" s="22" t="s">
        <v>402</v>
      </c>
      <c r="I9" s="20"/>
      <c r="J9" s="18" t="s">
        <v>392</v>
      </c>
      <c r="K9" s="22" t="s">
        <v>402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385</v>
      </c>
      <c r="B10" s="22">
        <v>750</v>
      </c>
      <c r="C10" s="22"/>
      <c r="D10" s="18" t="s">
        <v>608</v>
      </c>
      <c r="E10" s="22">
        <v>1400</v>
      </c>
      <c r="F10" s="19"/>
      <c r="G10" s="28" t="s">
        <v>393</v>
      </c>
      <c r="H10" s="22" t="s">
        <v>91</v>
      </c>
      <c r="I10" s="20"/>
      <c r="J10" s="18" t="s">
        <v>393</v>
      </c>
      <c r="K10" s="22" t="s">
        <v>401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675</v>
      </c>
      <c r="B11" s="22">
        <v>800</v>
      </c>
      <c r="C11" s="21"/>
      <c r="D11" s="18" t="s">
        <v>387</v>
      </c>
      <c r="E11" s="22" t="s">
        <v>402</v>
      </c>
      <c r="F11" s="19"/>
      <c r="G11" s="28" t="s">
        <v>394</v>
      </c>
      <c r="H11" s="22" t="s">
        <v>402</v>
      </c>
      <c r="I11" s="20"/>
      <c r="J11" s="18" t="s">
        <v>394</v>
      </c>
      <c r="K11" s="22" t="s">
        <v>402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676</v>
      </c>
      <c r="B12" s="22">
        <v>550</v>
      </c>
      <c r="C12" s="22"/>
      <c r="D12" s="18" t="s">
        <v>388</v>
      </c>
      <c r="E12" s="22" t="s">
        <v>402</v>
      </c>
      <c r="F12" s="19"/>
      <c r="G12" s="28" t="s">
        <v>395</v>
      </c>
      <c r="H12" s="22" t="s">
        <v>402</v>
      </c>
      <c r="I12" s="20"/>
      <c r="J12" s="18" t="s">
        <v>395</v>
      </c>
      <c r="K12" s="22" t="s">
        <v>402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677</v>
      </c>
      <c r="B13" s="22">
        <v>700</v>
      </c>
      <c r="C13" s="22"/>
      <c r="D13" s="18" t="s">
        <v>389</v>
      </c>
      <c r="E13" s="22" t="s">
        <v>402</v>
      </c>
      <c r="F13" s="19"/>
      <c r="G13" s="28" t="s">
        <v>396</v>
      </c>
      <c r="H13" s="22" t="s">
        <v>402</v>
      </c>
      <c r="I13" s="20"/>
      <c r="J13" s="18" t="s">
        <v>396</v>
      </c>
      <c r="K13" s="22" t="s">
        <v>402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678</v>
      </c>
      <c r="B14" s="22">
        <v>600</v>
      </c>
      <c r="C14" s="22"/>
      <c r="D14" s="18" t="s">
        <v>390</v>
      </c>
      <c r="E14" s="22" t="s">
        <v>402</v>
      </c>
      <c r="F14" s="19"/>
      <c r="G14" s="28" t="s">
        <v>397</v>
      </c>
      <c r="H14" s="22" t="s">
        <v>402</v>
      </c>
      <c r="I14" s="20"/>
      <c r="J14" s="18" t="s">
        <v>397</v>
      </c>
      <c r="K14" s="22" t="s">
        <v>402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679</v>
      </c>
      <c r="B15" s="39" t="s">
        <v>680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43</v>
      </c>
      <c r="B17" s="68">
        <f>SUM(B7:B16)</f>
        <v>5200</v>
      </c>
      <c r="C17" s="101">
        <f>SUM(C7:C16)</f>
        <v>0</v>
      </c>
      <c r="D17" s="166" t="s">
        <v>43</v>
      </c>
      <c r="E17" s="68">
        <f>SUM(E7:E16)</f>
        <v>9300</v>
      </c>
      <c r="F17" s="101">
        <f>SUM(F7:F16)</f>
        <v>0</v>
      </c>
      <c r="G17" s="166" t="s">
        <v>43</v>
      </c>
      <c r="H17" s="68">
        <f>SUM(H7:H16)</f>
        <v>0</v>
      </c>
      <c r="I17" s="101">
        <f>SUM(I7:I16)</f>
        <v>0</v>
      </c>
      <c r="J17" s="166" t="s">
        <v>43</v>
      </c>
      <c r="K17" s="68">
        <f>SUM(K7:K16)</f>
        <v>0</v>
      </c>
      <c r="L17" s="101">
        <f>SUM(L7:L16)</f>
        <v>0</v>
      </c>
      <c r="M17" s="166" t="s">
        <v>43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403</v>
      </c>
      <c r="B19" s="49">
        <f>B41+E41+H41+K41+N41</f>
        <v>22600</v>
      </c>
      <c r="C19" s="9" t="s">
        <v>134</v>
      </c>
      <c r="D19" s="8">
        <f>C41+F41+I41+L41+O41</f>
        <v>0</v>
      </c>
      <c r="E19" s="7" t="s">
        <v>133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404</v>
      </c>
      <c r="B21" s="22">
        <v>1200</v>
      </c>
      <c r="C21" s="22"/>
      <c r="D21" s="18" t="s">
        <v>610</v>
      </c>
      <c r="E21" s="22">
        <v>2700</v>
      </c>
      <c r="F21" s="19"/>
      <c r="G21" s="17" t="s">
        <v>422</v>
      </c>
      <c r="H21" s="22" t="s">
        <v>90</v>
      </c>
      <c r="I21" s="20"/>
      <c r="J21" s="18" t="s">
        <v>424</v>
      </c>
      <c r="K21" s="22" t="s">
        <v>91</v>
      </c>
      <c r="L21" s="32"/>
      <c r="M21" s="18" t="s">
        <v>422</v>
      </c>
      <c r="N21" s="22">
        <v>1450</v>
      </c>
      <c r="O21" s="32"/>
    </row>
    <row r="22" spans="1:17" ht="17.100000000000001" customHeight="1" x14ac:dyDescent="0.15">
      <c r="A22" s="17" t="s">
        <v>405</v>
      </c>
      <c r="B22" s="22">
        <v>600</v>
      </c>
      <c r="C22" s="22"/>
      <c r="D22" s="18" t="s">
        <v>611</v>
      </c>
      <c r="E22" s="22">
        <v>1750</v>
      </c>
      <c r="F22" s="19"/>
      <c r="G22" s="17" t="s">
        <v>413</v>
      </c>
      <c r="H22" s="22" t="s">
        <v>90</v>
      </c>
      <c r="I22" s="20"/>
      <c r="J22" s="18" t="s">
        <v>425</v>
      </c>
      <c r="K22" s="22" t="s">
        <v>91</v>
      </c>
      <c r="L22" s="32"/>
      <c r="M22" s="18" t="s">
        <v>406</v>
      </c>
      <c r="N22" s="22" t="s">
        <v>91</v>
      </c>
      <c r="O22" s="32"/>
    </row>
    <row r="23" spans="1:17" ht="17.100000000000001" customHeight="1" x14ac:dyDescent="0.15">
      <c r="A23" s="17" t="s">
        <v>614</v>
      </c>
      <c r="B23" s="22">
        <v>3150</v>
      </c>
      <c r="C23" s="22"/>
      <c r="D23" s="18" t="s">
        <v>612</v>
      </c>
      <c r="E23" s="22">
        <v>1700</v>
      </c>
      <c r="F23" s="19"/>
      <c r="G23" s="17" t="s">
        <v>414</v>
      </c>
      <c r="H23" s="22" t="s">
        <v>90</v>
      </c>
      <c r="I23" s="20"/>
      <c r="J23" s="18" t="s">
        <v>426</v>
      </c>
      <c r="K23" s="22" t="s">
        <v>91</v>
      </c>
      <c r="L23" s="32"/>
      <c r="M23" s="18"/>
      <c r="N23" s="22"/>
      <c r="O23" s="32"/>
    </row>
    <row r="24" spans="1:17" ht="17.100000000000001" customHeight="1" x14ac:dyDescent="0.15">
      <c r="A24" s="17" t="s">
        <v>615</v>
      </c>
      <c r="B24" s="22">
        <v>1550</v>
      </c>
      <c r="C24" s="22"/>
      <c r="D24" s="18" t="s">
        <v>412</v>
      </c>
      <c r="E24" s="22">
        <v>750</v>
      </c>
      <c r="F24" s="19"/>
      <c r="G24" s="17" t="s">
        <v>415</v>
      </c>
      <c r="H24" s="22" t="s">
        <v>90</v>
      </c>
      <c r="I24" s="20"/>
      <c r="J24" s="18" t="s">
        <v>407</v>
      </c>
      <c r="K24" s="22" t="s">
        <v>91</v>
      </c>
      <c r="L24" s="32"/>
      <c r="M24" s="18"/>
      <c r="N24" s="22"/>
      <c r="O24" s="32"/>
    </row>
    <row r="25" spans="1:17" ht="17.100000000000001" customHeight="1" x14ac:dyDescent="0.15">
      <c r="A25" s="17" t="s">
        <v>616</v>
      </c>
      <c r="B25" s="22">
        <v>1500</v>
      </c>
      <c r="C25" s="22"/>
      <c r="D25" s="18" t="s">
        <v>613</v>
      </c>
      <c r="E25" s="22">
        <v>2200</v>
      </c>
      <c r="F25" s="19"/>
      <c r="G25" s="17" t="s">
        <v>416</v>
      </c>
      <c r="H25" s="22" t="s">
        <v>90</v>
      </c>
      <c r="I25" s="20"/>
      <c r="J25" s="18" t="s">
        <v>406</v>
      </c>
      <c r="K25" s="22" t="s">
        <v>91</v>
      </c>
      <c r="L25" s="32"/>
      <c r="M25" s="18"/>
      <c r="N25" s="22"/>
      <c r="O25" s="32"/>
    </row>
    <row r="26" spans="1:17" ht="17.100000000000001" customHeight="1" x14ac:dyDescent="0.15">
      <c r="A26" s="17" t="s">
        <v>406</v>
      </c>
      <c r="B26" s="22" t="s">
        <v>91</v>
      </c>
      <c r="C26" s="21"/>
      <c r="D26" s="18" t="s">
        <v>413</v>
      </c>
      <c r="E26" s="22" t="s">
        <v>90</v>
      </c>
      <c r="F26" s="19"/>
      <c r="G26" s="17" t="s">
        <v>406</v>
      </c>
      <c r="H26" s="22" t="s">
        <v>521</v>
      </c>
      <c r="I26" s="20"/>
      <c r="J26" s="18" t="s">
        <v>413</v>
      </c>
      <c r="K26" s="22" t="s">
        <v>90</v>
      </c>
      <c r="L26" s="32"/>
      <c r="M26" s="18"/>
      <c r="N26" s="22"/>
      <c r="O26" s="32"/>
    </row>
    <row r="27" spans="1:17" ht="17.100000000000001" customHeight="1" x14ac:dyDescent="0.15">
      <c r="A27" s="17" t="s">
        <v>407</v>
      </c>
      <c r="B27" s="22">
        <v>250</v>
      </c>
      <c r="C27" s="22"/>
      <c r="D27" s="18" t="s">
        <v>414</v>
      </c>
      <c r="E27" s="22" t="s">
        <v>90</v>
      </c>
      <c r="F27" s="19"/>
      <c r="G27" s="17" t="s">
        <v>407</v>
      </c>
      <c r="H27" s="22" t="s">
        <v>91</v>
      </c>
      <c r="I27" s="20"/>
      <c r="J27" s="18" t="s">
        <v>414</v>
      </c>
      <c r="K27" s="22" t="s">
        <v>90</v>
      </c>
      <c r="L27" s="32"/>
      <c r="M27" s="18"/>
      <c r="N27" s="22"/>
      <c r="O27" s="32"/>
    </row>
    <row r="28" spans="1:17" ht="17.100000000000001" customHeight="1" x14ac:dyDescent="0.15">
      <c r="A28" s="17" t="s">
        <v>408</v>
      </c>
      <c r="B28" s="22">
        <v>950</v>
      </c>
      <c r="C28" s="22"/>
      <c r="D28" s="18" t="s">
        <v>415</v>
      </c>
      <c r="E28" s="22" t="s">
        <v>90</v>
      </c>
      <c r="F28" s="19"/>
      <c r="G28" s="17" t="s">
        <v>417</v>
      </c>
      <c r="H28" s="22" t="s">
        <v>90</v>
      </c>
      <c r="I28" s="20"/>
      <c r="J28" s="18" t="s">
        <v>415</v>
      </c>
      <c r="K28" s="22" t="s">
        <v>90</v>
      </c>
      <c r="L28" s="32"/>
      <c r="M28" s="18"/>
      <c r="N28" s="22"/>
      <c r="O28" s="32"/>
    </row>
    <row r="29" spans="1:17" ht="17.100000000000001" customHeight="1" x14ac:dyDescent="0.15">
      <c r="A29" s="17" t="s">
        <v>409</v>
      </c>
      <c r="B29" s="22">
        <v>300</v>
      </c>
      <c r="C29" s="22"/>
      <c r="D29" s="18" t="s">
        <v>416</v>
      </c>
      <c r="E29" s="22" t="s">
        <v>90</v>
      </c>
      <c r="F29" s="19"/>
      <c r="G29" s="17" t="s">
        <v>418</v>
      </c>
      <c r="H29" s="22" t="s">
        <v>90</v>
      </c>
      <c r="I29" s="20"/>
      <c r="J29" s="18" t="s">
        <v>416</v>
      </c>
      <c r="K29" s="22" t="s">
        <v>90</v>
      </c>
      <c r="L29" s="32"/>
      <c r="M29" s="18"/>
      <c r="N29" s="22"/>
      <c r="O29" s="32"/>
    </row>
    <row r="30" spans="1:17" ht="17.100000000000001" customHeight="1" x14ac:dyDescent="0.15">
      <c r="A30" s="17" t="s">
        <v>410</v>
      </c>
      <c r="B30" s="22">
        <v>300</v>
      </c>
      <c r="C30" s="22"/>
      <c r="D30" s="18" t="s">
        <v>417</v>
      </c>
      <c r="E30" s="22" t="s">
        <v>90</v>
      </c>
      <c r="F30" s="19"/>
      <c r="G30" s="17" t="s">
        <v>419</v>
      </c>
      <c r="H30" s="22" t="s">
        <v>90</v>
      </c>
      <c r="I30" s="20"/>
      <c r="J30" s="18" t="s">
        <v>417</v>
      </c>
      <c r="K30" s="22" t="s">
        <v>90</v>
      </c>
      <c r="L30" s="32"/>
      <c r="M30" s="18"/>
      <c r="N30" s="22"/>
      <c r="O30" s="32"/>
    </row>
    <row r="31" spans="1:17" ht="17.100000000000001" customHeight="1" x14ac:dyDescent="0.15">
      <c r="A31" s="17" t="s">
        <v>411</v>
      </c>
      <c r="B31" s="22">
        <v>1450</v>
      </c>
      <c r="C31" s="22"/>
      <c r="D31" s="18" t="s">
        <v>418</v>
      </c>
      <c r="E31" s="22" t="s">
        <v>90</v>
      </c>
      <c r="F31" s="19"/>
      <c r="G31" s="17" t="s">
        <v>420</v>
      </c>
      <c r="H31" s="22" t="s">
        <v>90</v>
      </c>
      <c r="I31" s="20"/>
      <c r="J31" s="18" t="s">
        <v>418</v>
      </c>
      <c r="K31" s="22" t="s">
        <v>90</v>
      </c>
      <c r="L31" s="32"/>
      <c r="M31" s="18"/>
      <c r="N31" s="22"/>
      <c r="O31" s="32"/>
    </row>
    <row r="32" spans="1:17" ht="17.100000000000001" customHeight="1" x14ac:dyDescent="0.15">
      <c r="A32" s="17" t="s">
        <v>617</v>
      </c>
      <c r="B32" s="22">
        <v>800</v>
      </c>
      <c r="C32" s="22"/>
      <c r="D32" s="18" t="s">
        <v>419</v>
      </c>
      <c r="E32" s="22" t="s">
        <v>90</v>
      </c>
      <c r="F32" s="19"/>
      <c r="G32" s="17" t="s">
        <v>423</v>
      </c>
      <c r="H32" s="22" t="s">
        <v>90</v>
      </c>
      <c r="I32" s="20"/>
      <c r="J32" s="18" t="s">
        <v>419</v>
      </c>
      <c r="K32" s="22" t="s">
        <v>90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420</v>
      </c>
      <c r="E33" s="22" t="s">
        <v>90</v>
      </c>
      <c r="F33" s="19"/>
      <c r="G33" s="28"/>
      <c r="H33" s="22"/>
      <c r="I33" s="20"/>
      <c r="J33" s="18" t="s">
        <v>420</v>
      </c>
      <c r="K33" s="22" t="s">
        <v>90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421</v>
      </c>
      <c r="E34" s="22" t="s">
        <v>90</v>
      </c>
      <c r="F34" s="19"/>
      <c r="G34" s="28"/>
      <c r="H34" s="22"/>
      <c r="I34" s="20"/>
      <c r="J34" s="18" t="s">
        <v>421</v>
      </c>
      <c r="K34" s="22" t="s">
        <v>90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43</v>
      </c>
      <c r="B41" s="68">
        <f>SUM(B21:B37)</f>
        <v>12050</v>
      </c>
      <c r="C41" s="101">
        <f>SUM(C21:C32)</f>
        <v>0</v>
      </c>
      <c r="D41" s="166" t="s">
        <v>43</v>
      </c>
      <c r="E41" s="68">
        <f>SUM(E21:E25)</f>
        <v>9100</v>
      </c>
      <c r="F41" s="101">
        <f>SUM(F21:F25)</f>
        <v>0</v>
      </c>
      <c r="G41" s="166" t="s">
        <v>43</v>
      </c>
      <c r="H41" s="68">
        <f>SUM(H36:H40)</f>
        <v>0</v>
      </c>
      <c r="I41" s="101">
        <f>SUM(I36:I40)</f>
        <v>0</v>
      </c>
      <c r="J41" s="166" t="s">
        <v>43</v>
      </c>
      <c r="K41" s="68"/>
      <c r="L41" s="101"/>
      <c r="M41" s="166" t="s">
        <v>43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53" t="s">
        <v>544</v>
      </c>
      <c r="B42" s="354"/>
      <c r="C42" s="354"/>
      <c r="D42" s="354"/>
      <c r="E42" s="354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平成30年12月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D4+D19+D30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427</v>
      </c>
      <c r="B4" s="49">
        <f>B18+E18+K18+N18+H18</f>
        <v>25850</v>
      </c>
      <c r="C4" s="9" t="s">
        <v>134</v>
      </c>
      <c r="D4" s="8">
        <f>C18+F18+I18+L18+O18</f>
        <v>0</v>
      </c>
      <c r="E4" s="7" t="s">
        <v>133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428</v>
      </c>
      <c r="B7" s="22">
        <v>1950</v>
      </c>
      <c r="C7" s="22"/>
      <c r="D7" s="18" t="s">
        <v>716</v>
      </c>
      <c r="E7" s="22">
        <v>11150</v>
      </c>
      <c r="F7" s="19"/>
      <c r="G7" s="28" t="s">
        <v>441</v>
      </c>
      <c r="H7" s="22">
        <v>750</v>
      </c>
      <c r="I7" s="20"/>
      <c r="J7" s="18" t="s">
        <v>428</v>
      </c>
      <c r="K7" s="22" t="s">
        <v>715</v>
      </c>
      <c r="L7" s="32"/>
      <c r="M7" s="18" t="s">
        <v>428</v>
      </c>
      <c r="N7" s="22">
        <v>1050</v>
      </c>
      <c r="O7" s="94"/>
    </row>
    <row r="8" spans="1:17" ht="17.100000000000001" customHeight="1" x14ac:dyDescent="0.15">
      <c r="A8" s="17" t="s">
        <v>622</v>
      </c>
      <c r="B8" s="22">
        <v>1750</v>
      </c>
      <c r="C8" s="22"/>
      <c r="D8" s="18" t="s">
        <v>717</v>
      </c>
      <c r="E8" s="22">
        <v>1800</v>
      </c>
      <c r="F8" s="19"/>
      <c r="G8" s="28" t="s">
        <v>442</v>
      </c>
      <c r="H8" s="22">
        <v>700</v>
      </c>
      <c r="I8" s="20"/>
      <c r="J8" s="17" t="s">
        <v>433</v>
      </c>
      <c r="K8" s="22" t="s">
        <v>443</v>
      </c>
      <c r="L8" s="32"/>
      <c r="M8" s="18" t="s">
        <v>435</v>
      </c>
      <c r="N8" s="22" t="s">
        <v>90</v>
      </c>
      <c r="O8" s="32"/>
    </row>
    <row r="9" spans="1:17" ht="17.100000000000001" customHeight="1" x14ac:dyDescent="0.15">
      <c r="A9" s="17" t="s">
        <v>429</v>
      </c>
      <c r="B9" s="22">
        <v>550</v>
      </c>
      <c r="C9" s="22"/>
      <c r="D9" s="18" t="s">
        <v>718</v>
      </c>
      <c r="E9" s="22">
        <v>1750</v>
      </c>
      <c r="F9" s="19"/>
      <c r="G9" s="17" t="s">
        <v>433</v>
      </c>
      <c r="H9" s="22" t="s">
        <v>90</v>
      </c>
      <c r="I9" s="20"/>
      <c r="J9" s="17" t="s">
        <v>434</v>
      </c>
      <c r="K9" s="22" t="s">
        <v>443</v>
      </c>
      <c r="L9" s="32"/>
      <c r="M9" s="18"/>
      <c r="N9" s="22"/>
      <c r="O9" s="32"/>
    </row>
    <row r="10" spans="1:17" ht="17.100000000000001" customHeight="1" x14ac:dyDescent="0.15">
      <c r="A10" s="50" t="s">
        <v>623</v>
      </c>
      <c r="B10" s="22">
        <v>450</v>
      </c>
      <c r="C10" s="22"/>
      <c r="D10" s="17" t="s">
        <v>433</v>
      </c>
      <c r="E10" s="22" t="s">
        <v>90</v>
      </c>
      <c r="F10" s="19"/>
      <c r="G10" s="17" t="s">
        <v>434</v>
      </c>
      <c r="H10" s="22" t="s">
        <v>90</v>
      </c>
      <c r="I10" s="20"/>
      <c r="J10" s="17" t="s">
        <v>435</v>
      </c>
      <c r="K10" s="22" t="s">
        <v>443</v>
      </c>
      <c r="L10" s="32"/>
      <c r="M10" s="18"/>
      <c r="N10" s="22"/>
      <c r="O10" s="32"/>
    </row>
    <row r="11" spans="1:17" ht="17.100000000000001" customHeight="1" x14ac:dyDescent="0.15">
      <c r="A11" s="134" t="s">
        <v>525</v>
      </c>
      <c r="B11" s="22">
        <v>550</v>
      </c>
      <c r="C11" s="22"/>
      <c r="D11" s="17" t="s">
        <v>434</v>
      </c>
      <c r="E11" s="22" t="s">
        <v>90</v>
      </c>
      <c r="F11" s="19"/>
      <c r="G11" s="17" t="s">
        <v>435</v>
      </c>
      <c r="H11" s="22" t="s">
        <v>90</v>
      </c>
      <c r="I11" s="20"/>
      <c r="J11" s="50" t="s">
        <v>436</v>
      </c>
      <c r="K11" s="22" t="s">
        <v>443</v>
      </c>
      <c r="L11" s="32"/>
      <c r="M11" s="18"/>
      <c r="N11" s="22"/>
      <c r="O11" s="32"/>
    </row>
    <row r="12" spans="1:17" ht="17.100000000000001" customHeight="1" x14ac:dyDescent="0.15">
      <c r="A12" s="17" t="s">
        <v>430</v>
      </c>
      <c r="B12" s="22">
        <v>650</v>
      </c>
      <c r="C12" s="22"/>
      <c r="D12" s="17" t="s">
        <v>435</v>
      </c>
      <c r="E12" s="22" t="s">
        <v>90</v>
      </c>
      <c r="F12" s="19"/>
      <c r="G12" s="50" t="s">
        <v>436</v>
      </c>
      <c r="H12" s="22" t="s">
        <v>90</v>
      </c>
      <c r="I12" s="20"/>
      <c r="J12" s="17" t="s">
        <v>437</v>
      </c>
      <c r="K12" s="22" t="s">
        <v>443</v>
      </c>
      <c r="L12" s="32"/>
      <c r="M12" s="18"/>
      <c r="N12" s="22"/>
      <c r="O12" s="32"/>
    </row>
    <row r="13" spans="1:17" ht="17.100000000000001" customHeight="1" x14ac:dyDescent="0.15">
      <c r="A13" s="17" t="s">
        <v>431</v>
      </c>
      <c r="B13" s="22">
        <v>900</v>
      </c>
      <c r="C13" s="22"/>
      <c r="D13" s="50" t="s">
        <v>436</v>
      </c>
      <c r="E13" s="22" t="s">
        <v>90</v>
      </c>
      <c r="F13" s="19"/>
      <c r="G13" s="17" t="s">
        <v>437</v>
      </c>
      <c r="H13" s="22" t="s">
        <v>90</v>
      </c>
      <c r="I13" s="20"/>
      <c r="J13" s="17" t="s">
        <v>438</v>
      </c>
      <c r="K13" s="22" t="s">
        <v>443</v>
      </c>
      <c r="L13" s="32"/>
      <c r="M13" s="18"/>
      <c r="N13" s="22"/>
      <c r="O13" s="32"/>
    </row>
    <row r="14" spans="1:17" ht="17.100000000000001" customHeight="1" x14ac:dyDescent="0.15">
      <c r="A14" s="162" t="s">
        <v>432</v>
      </c>
      <c r="B14" s="22">
        <v>650</v>
      </c>
      <c r="C14" s="22"/>
      <c r="D14" s="17" t="s">
        <v>437</v>
      </c>
      <c r="E14" s="22" t="s">
        <v>90</v>
      </c>
      <c r="F14" s="19"/>
      <c r="G14" s="17" t="s">
        <v>438</v>
      </c>
      <c r="H14" s="22" t="s">
        <v>90</v>
      </c>
      <c r="I14" s="20"/>
      <c r="J14" s="50" t="s">
        <v>439</v>
      </c>
      <c r="K14" s="22" t="s">
        <v>443</v>
      </c>
      <c r="L14" s="32"/>
      <c r="M14" s="18"/>
      <c r="N14" s="22"/>
      <c r="O14" s="32"/>
    </row>
    <row r="15" spans="1:17" ht="17.100000000000001" customHeight="1" x14ac:dyDescent="0.15">
      <c r="A15" s="38" t="s">
        <v>624</v>
      </c>
      <c r="B15" s="39">
        <v>1200</v>
      </c>
      <c r="C15" s="39"/>
      <c r="D15" s="17" t="s">
        <v>438</v>
      </c>
      <c r="E15" s="22" t="s">
        <v>90</v>
      </c>
      <c r="F15" s="40"/>
      <c r="G15" s="50" t="s">
        <v>439</v>
      </c>
      <c r="H15" s="22" t="s">
        <v>90</v>
      </c>
      <c r="I15" s="44"/>
      <c r="J15" s="38" t="s">
        <v>440</v>
      </c>
      <c r="K15" s="22" t="s">
        <v>443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439</v>
      </c>
      <c r="E16" s="22" t="s">
        <v>90</v>
      </c>
      <c r="F16" s="19"/>
      <c r="G16" s="38" t="s">
        <v>440</v>
      </c>
      <c r="H16" s="22" t="s">
        <v>90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440</v>
      </c>
      <c r="E17" s="108" t="s">
        <v>90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43</v>
      </c>
      <c r="B18" s="68">
        <f>SUM(B7:B17)</f>
        <v>8650</v>
      </c>
      <c r="C18" s="69">
        <f>SUM(C7:C17)</f>
        <v>0</v>
      </c>
      <c r="D18" s="120" t="s">
        <v>43</v>
      </c>
      <c r="E18" s="68">
        <f>SUM(E7:E17)</f>
        <v>14700</v>
      </c>
      <c r="F18" s="69">
        <f>SUM(F7:F17)</f>
        <v>0</v>
      </c>
      <c r="G18" s="120" t="s">
        <v>43</v>
      </c>
      <c r="H18" s="68">
        <f>SUM(H7:H17)</f>
        <v>1450</v>
      </c>
      <c r="I18" s="69">
        <f>SUM(I7:I17)</f>
        <v>0</v>
      </c>
      <c r="J18" s="120" t="s">
        <v>43</v>
      </c>
      <c r="K18" s="68">
        <f>SUM(K7:K17)</f>
        <v>0</v>
      </c>
      <c r="L18" s="69">
        <f>SUM(L7:L17)</f>
        <v>0</v>
      </c>
      <c r="M18" s="120" t="s">
        <v>43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444</v>
      </c>
      <c r="B19" s="49">
        <f>B29+E29+H29+K29+N29</f>
        <v>10550</v>
      </c>
      <c r="C19" s="9" t="s">
        <v>134</v>
      </c>
      <c r="D19" s="8">
        <f>C29+F29+I29+L29+O29</f>
        <v>0</v>
      </c>
      <c r="E19" s="7" t="s">
        <v>133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445</v>
      </c>
      <c r="B21" s="53">
        <v>650</v>
      </c>
      <c r="C21" s="53"/>
      <c r="D21" s="95" t="s">
        <v>449</v>
      </c>
      <c r="E21" s="53">
        <v>1050</v>
      </c>
      <c r="F21" s="98"/>
      <c r="G21" s="102" t="s">
        <v>456</v>
      </c>
      <c r="H21" s="53" t="s">
        <v>90</v>
      </c>
      <c r="I21" s="98"/>
      <c r="J21" s="102" t="s">
        <v>456</v>
      </c>
      <c r="K21" s="53" t="s">
        <v>90</v>
      </c>
      <c r="L21" s="107"/>
      <c r="M21" s="106" t="s">
        <v>452</v>
      </c>
      <c r="N21" s="22">
        <v>500</v>
      </c>
      <c r="O21" s="57"/>
    </row>
    <row r="22" spans="1:17" ht="17.100000000000001" customHeight="1" x14ac:dyDescent="0.15">
      <c r="A22" s="93" t="s">
        <v>446</v>
      </c>
      <c r="B22" s="22">
        <v>400</v>
      </c>
      <c r="C22" s="22"/>
      <c r="D22" s="93" t="s">
        <v>450</v>
      </c>
      <c r="E22" s="22" t="s">
        <v>90</v>
      </c>
      <c r="F22" s="99"/>
      <c r="G22" s="93" t="s">
        <v>450</v>
      </c>
      <c r="H22" s="22" t="s">
        <v>90</v>
      </c>
      <c r="I22" s="99"/>
      <c r="J22" s="93" t="s">
        <v>450</v>
      </c>
      <c r="K22" s="22" t="s">
        <v>90</v>
      </c>
      <c r="L22" s="94"/>
      <c r="M22" s="106" t="s">
        <v>457</v>
      </c>
      <c r="N22" s="22">
        <v>150</v>
      </c>
      <c r="O22" s="94"/>
    </row>
    <row r="23" spans="1:17" ht="17.100000000000001" customHeight="1" x14ac:dyDescent="0.15">
      <c r="A23" s="93" t="s">
        <v>618</v>
      </c>
      <c r="B23" s="22">
        <v>550</v>
      </c>
      <c r="C23" s="22"/>
      <c r="D23" s="93" t="s">
        <v>451</v>
      </c>
      <c r="E23" s="22" t="s">
        <v>90</v>
      </c>
      <c r="F23" s="99"/>
      <c r="G23" s="93" t="s">
        <v>451</v>
      </c>
      <c r="H23" s="22" t="s">
        <v>90</v>
      </c>
      <c r="I23" s="99"/>
      <c r="J23" s="93" t="s">
        <v>451</v>
      </c>
      <c r="K23" s="22" t="s">
        <v>90</v>
      </c>
      <c r="L23" s="94"/>
      <c r="M23" s="95" t="s">
        <v>456</v>
      </c>
      <c r="N23" s="53" t="s">
        <v>91</v>
      </c>
      <c r="O23" s="94"/>
    </row>
    <row r="24" spans="1:17" ht="17.100000000000001" customHeight="1" x14ac:dyDescent="0.15">
      <c r="A24" s="93" t="s">
        <v>619</v>
      </c>
      <c r="B24" s="22">
        <v>2050</v>
      </c>
      <c r="C24" s="22"/>
      <c r="D24" s="93" t="s">
        <v>452</v>
      </c>
      <c r="E24" s="22" t="s">
        <v>90</v>
      </c>
      <c r="F24" s="99"/>
      <c r="G24" s="93" t="s">
        <v>452</v>
      </c>
      <c r="H24" s="22" t="s">
        <v>90</v>
      </c>
      <c r="I24" s="99"/>
      <c r="J24" s="93" t="s">
        <v>452</v>
      </c>
      <c r="K24" s="22" t="s">
        <v>90</v>
      </c>
      <c r="L24" s="94"/>
      <c r="M24" s="106" t="s">
        <v>450</v>
      </c>
      <c r="N24" s="22" t="s">
        <v>90</v>
      </c>
      <c r="O24" s="94"/>
    </row>
    <row r="25" spans="1:17" ht="17.100000000000001" customHeight="1" x14ac:dyDescent="0.15">
      <c r="A25" s="93" t="s">
        <v>620</v>
      </c>
      <c r="B25" s="22">
        <v>900</v>
      </c>
      <c r="C25" s="22"/>
      <c r="D25" s="93" t="s">
        <v>455</v>
      </c>
      <c r="E25" s="22" t="s">
        <v>90</v>
      </c>
      <c r="F25" s="99"/>
      <c r="G25" s="93" t="s">
        <v>455</v>
      </c>
      <c r="H25" s="22" t="s">
        <v>90</v>
      </c>
      <c r="I25" s="99"/>
      <c r="J25" s="93" t="s">
        <v>455</v>
      </c>
      <c r="K25" s="22" t="s">
        <v>90</v>
      </c>
      <c r="L25" s="94"/>
      <c r="M25" s="106" t="s">
        <v>453</v>
      </c>
      <c r="N25" s="22" t="s">
        <v>90</v>
      </c>
      <c r="O25" s="94"/>
    </row>
    <row r="26" spans="1:17" ht="17.100000000000001" customHeight="1" x14ac:dyDescent="0.15">
      <c r="A26" s="93" t="s">
        <v>621</v>
      </c>
      <c r="B26" s="22">
        <v>2200</v>
      </c>
      <c r="C26" s="22"/>
      <c r="D26" s="93" t="s">
        <v>458</v>
      </c>
      <c r="E26" s="22" t="s">
        <v>90</v>
      </c>
      <c r="F26" s="99"/>
      <c r="G26" s="93" t="s">
        <v>458</v>
      </c>
      <c r="H26" s="22" t="s">
        <v>90</v>
      </c>
      <c r="I26" s="99"/>
      <c r="J26" s="93" t="s">
        <v>458</v>
      </c>
      <c r="K26" s="22" t="s">
        <v>90</v>
      </c>
      <c r="L26" s="94"/>
      <c r="M26" s="106"/>
      <c r="N26" s="22"/>
      <c r="O26" s="94"/>
    </row>
    <row r="27" spans="1:17" ht="17.100000000000001" customHeight="1" x14ac:dyDescent="0.15">
      <c r="A27" s="93" t="s">
        <v>447</v>
      </c>
      <c r="B27" s="22">
        <v>1050</v>
      </c>
      <c r="C27" s="22"/>
      <c r="D27" s="93" t="s">
        <v>453</v>
      </c>
      <c r="E27" s="22" t="s">
        <v>90</v>
      </c>
      <c r="F27" s="99"/>
      <c r="G27" s="93" t="s">
        <v>453</v>
      </c>
      <c r="H27" s="22" t="s">
        <v>90</v>
      </c>
      <c r="I27" s="99"/>
      <c r="J27" s="93" t="s">
        <v>453</v>
      </c>
      <c r="K27" s="22" t="s">
        <v>90</v>
      </c>
      <c r="L27" s="94"/>
      <c r="M27" s="106"/>
      <c r="N27" s="22"/>
      <c r="O27" s="94"/>
    </row>
    <row r="28" spans="1:17" ht="17.100000000000001" customHeight="1" x14ac:dyDescent="0.15">
      <c r="A28" s="93" t="s">
        <v>448</v>
      </c>
      <c r="B28" s="22">
        <v>1050</v>
      </c>
      <c r="C28" s="22"/>
      <c r="D28" s="93" t="s">
        <v>454</v>
      </c>
      <c r="E28" s="22" t="s">
        <v>90</v>
      </c>
      <c r="F28" s="99"/>
      <c r="G28" s="93" t="s">
        <v>454</v>
      </c>
      <c r="H28" s="22" t="s">
        <v>90</v>
      </c>
      <c r="I28" s="99"/>
      <c r="J28" s="93" t="s">
        <v>454</v>
      </c>
      <c r="K28" s="22" t="s">
        <v>90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43</v>
      </c>
      <c r="B29" s="68">
        <f>SUM(B21:B28)</f>
        <v>8850</v>
      </c>
      <c r="C29" s="101">
        <f>SUM(C21:C28)</f>
        <v>0</v>
      </c>
      <c r="D29" s="166" t="s">
        <v>43</v>
      </c>
      <c r="E29" s="68">
        <f>SUM(E21:E28)</f>
        <v>1050</v>
      </c>
      <c r="F29" s="101">
        <f>SUM(F21:F28)</f>
        <v>0</v>
      </c>
      <c r="G29" s="166" t="s">
        <v>43</v>
      </c>
      <c r="H29" s="68">
        <f>SUM(H21:H28)</f>
        <v>0</v>
      </c>
      <c r="I29" s="101">
        <f>SUM(I21:I28)</f>
        <v>0</v>
      </c>
      <c r="J29" s="166" t="s">
        <v>43</v>
      </c>
      <c r="K29" s="68">
        <f>SUM(K21:K28)</f>
        <v>0</v>
      </c>
      <c r="L29" s="101">
        <f>SUM(L21:L28)</f>
        <v>0</v>
      </c>
      <c r="M29" s="166" t="s">
        <v>43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459</v>
      </c>
      <c r="B30" s="49">
        <f>B40+E40+H40+K40+N40</f>
        <v>8100</v>
      </c>
      <c r="C30" s="9" t="s">
        <v>134</v>
      </c>
      <c r="D30" s="8">
        <f>C40+F40+I40+L40+O40</f>
        <v>0</v>
      </c>
      <c r="E30" s="7" t="s">
        <v>133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641</v>
      </c>
      <c r="B32" s="22">
        <v>1400</v>
      </c>
      <c r="C32" s="22"/>
      <c r="D32" s="17" t="s">
        <v>625</v>
      </c>
      <c r="E32" s="22">
        <v>1950</v>
      </c>
      <c r="F32" s="19"/>
      <c r="G32" s="28" t="s">
        <v>460</v>
      </c>
      <c r="H32" s="22" t="s">
        <v>90</v>
      </c>
      <c r="I32" s="20"/>
      <c r="J32" s="118" t="s">
        <v>460</v>
      </c>
      <c r="K32" s="22" t="s">
        <v>638</v>
      </c>
      <c r="L32" s="32"/>
      <c r="M32" s="18" t="s">
        <v>466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626</v>
      </c>
      <c r="B33" s="22">
        <v>3700</v>
      </c>
      <c r="C33" s="22"/>
      <c r="D33" s="17" t="s">
        <v>466</v>
      </c>
      <c r="E33" s="22" t="s">
        <v>90</v>
      </c>
      <c r="F33" s="19"/>
      <c r="G33" s="28" t="s">
        <v>472</v>
      </c>
      <c r="H33" s="22" t="s">
        <v>90</v>
      </c>
      <c r="I33" s="20"/>
      <c r="J33" s="118" t="s">
        <v>472</v>
      </c>
      <c r="K33" s="22" t="s">
        <v>90</v>
      </c>
      <c r="L33" s="32"/>
      <c r="M33" s="18" t="s">
        <v>467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461</v>
      </c>
      <c r="B34" s="22">
        <v>350</v>
      </c>
      <c r="C34" s="22"/>
      <c r="D34" s="17" t="s">
        <v>467</v>
      </c>
      <c r="E34" s="22" t="s">
        <v>90</v>
      </c>
      <c r="F34" s="19"/>
      <c r="G34" s="28" t="s">
        <v>467</v>
      </c>
      <c r="H34" s="22" t="s">
        <v>90</v>
      </c>
      <c r="I34" s="20"/>
      <c r="J34" s="118" t="s">
        <v>467</v>
      </c>
      <c r="K34" s="22" t="s">
        <v>90</v>
      </c>
      <c r="L34" s="32"/>
      <c r="M34" s="18" t="s">
        <v>460</v>
      </c>
      <c r="N34" s="22" t="s">
        <v>91</v>
      </c>
      <c r="O34" s="32"/>
      <c r="Q34"/>
    </row>
    <row r="35" spans="1:17" s="3" customFormat="1" ht="17.100000000000001" customHeight="1" x14ac:dyDescent="0.15">
      <c r="A35" s="17" t="s">
        <v>462</v>
      </c>
      <c r="B35" s="22">
        <v>150</v>
      </c>
      <c r="C35" s="22"/>
      <c r="D35" s="17" t="s">
        <v>468</v>
      </c>
      <c r="E35" s="22" t="s">
        <v>90</v>
      </c>
      <c r="F35" s="19"/>
      <c r="G35" s="28" t="s">
        <v>473</v>
      </c>
      <c r="H35" s="22" t="s">
        <v>90</v>
      </c>
      <c r="I35" s="20"/>
      <c r="J35" s="118" t="s">
        <v>473</v>
      </c>
      <c r="K35" s="22" t="s">
        <v>90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463</v>
      </c>
      <c r="B36" s="22">
        <v>100</v>
      </c>
      <c r="C36" s="22"/>
      <c r="D36" s="17" t="s">
        <v>469</v>
      </c>
      <c r="E36" s="22" t="s">
        <v>90</v>
      </c>
      <c r="F36" s="19"/>
      <c r="G36" s="28" t="s">
        <v>471</v>
      </c>
      <c r="H36" s="22" t="s">
        <v>90</v>
      </c>
      <c r="I36" s="20"/>
      <c r="J36" s="118" t="s">
        <v>471</v>
      </c>
      <c r="K36" s="22" t="s">
        <v>90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464</v>
      </c>
      <c r="B37" s="22">
        <v>100</v>
      </c>
      <c r="C37" s="22"/>
      <c r="D37" s="17" t="s">
        <v>470</v>
      </c>
      <c r="E37" s="22" t="s">
        <v>90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465</v>
      </c>
      <c r="B38" s="22">
        <v>100</v>
      </c>
      <c r="C38" s="22"/>
      <c r="D38" s="17" t="s">
        <v>471</v>
      </c>
      <c r="E38" s="22" t="s">
        <v>90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43</v>
      </c>
      <c r="B40" s="68">
        <f>SUM(B32:B39)</f>
        <v>5900</v>
      </c>
      <c r="C40" s="101">
        <f>SUM(C32:C39)</f>
        <v>0</v>
      </c>
      <c r="D40" s="166" t="s">
        <v>43</v>
      </c>
      <c r="E40" s="68">
        <f>SUM(E32:E39)</f>
        <v>1950</v>
      </c>
      <c r="F40" s="101">
        <f>SUM(F32:F39)</f>
        <v>0</v>
      </c>
      <c r="G40" s="166" t="s">
        <v>43</v>
      </c>
      <c r="H40" s="68">
        <f>SUM(H32:H39)</f>
        <v>0</v>
      </c>
      <c r="I40" s="101">
        <f>SUM(I32:I39)</f>
        <v>0</v>
      </c>
      <c r="J40" s="166" t="s">
        <v>43</v>
      </c>
      <c r="K40" s="68">
        <f>SUM(K32:K39)</f>
        <v>0</v>
      </c>
      <c r="L40" s="101">
        <f>SUM(L32:L39)</f>
        <v>0</v>
      </c>
      <c r="M40" s="166" t="s">
        <v>43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53" t="s">
        <v>544</v>
      </c>
      <c r="B41" s="354"/>
      <c r="C41" s="354"/>
      <c r="D41" s="354"/>
      <c r="E41" s="354"/>
      <c r="F41" s="369" t="s">
        <v>306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  <mergeCell ref="F41:H41"/>
    <mergeCell ref="M5:O5"/>
    <mergeCell ref="A41:E41"/>
    <mergeCell ref="A5:C5"/>
    <mergeCell ref="D5:F5"/>
    <mergeCell ref="G5:I5"/>
    <mergeCell ref="J5:L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平成30年12月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A6" sqref="A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39">
        <f>表紙!C1</f>
        <v>0</v>
      </c>
      <c r="C1" s="339"/>
      <c r="D1" s="330"/>
      <c r="E1" s="342" t="s">
        <v>10</v>
      </c>
      <c r="F1" s="344">
        <f>表紙!F1</f>
        <v>0</v>
      </c>
      <c r="G1" s="345"/>
      <c r="H1" s="348" t="s">
        <v>11</v>
      </c>
      <c r="I1" s="349"/>
      <c r="J1" s="350"/>
      <c r="K1" s="119" t="s">
        <v>12</v>
      </c>
      <c r="L1" s="348" t="s">
        <v>13</v>
      </c>
      <c r="M1" s="350"/>
      <c r="N1" s="333" t="s">
        <v>67</v>
      </c>
      <c r="O1" s="334"/>
    </row>
    <row r="2" spans="1:17" ht="20.100000000000001" customHeight="1" x14ac:dyDescent="0.15">
      <c r="A2" s="217" t="s">
        <v>9</v>
      </c>
      <c r="B2" s="340">
        <f>表紙!C2</f>
        <v>0</v>
      </c>
      <c r="C2" s="340"/>
      <c r="D2" s="341"/>
      <c r="E2" s="343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D3</f>
        <v>0</v>
      </c>
      <c r="M2" s="306"/>
      <c r="N2" s="335"/>
      <c r="O2" s="336"/>
    </row>
    <row r="3" spans="1:17" ht="20.100000000000001" customHeight="1" x14ac:dyDescent="0.15">
      <c r="A3" s="48" t="s">
        <v>509</v>
      </c>
      <c r="B3" s="220">
        <f>B41+E41+H41+K41+N41</f>
        <v>150300</v>
      </c>
      <c r="C3" s="221" t="s">
        <v>134</v>
      </c>
      <c r="D3" s="8">
        <f>C41+F41+I41+L41+O41</f>
        <v>0</v>
      </c>
      <c r="E3" s="48" t="s">
        <v>133</v>
      </c>
      <c r="F3" s="7"/>
      <c r="G3" s="7"/>
      <c r="H3" s="7"/>
      <c r="I3" s="7"/>
      <c r="J3" s="7"/>
      <c r="K3" s="7"/>
      <c r="L3" s="351"/>
      <c r="M3" s="352"/>
      <c r="N3" s="7"/>
      <c r="O3" s="7"/>
    </row>
    <row r="4" spans="1:17" ht="17.100000000000001" customHeight="1" x14ac:dyDescent="0.15">
      <c r="A4" s="337" t="s">
        <v>1</v>
      </c>
      <c r="B4" s="337"/>
      <c r="C4" s="338"/>
      <c r="D4" s="337" t="s">
        <v>2</v>
      </c>
      <c r="E4" s="337"/>
      <c r="F4" s="337"/>
      <c r="G4" s="337" t="s">
        <v>3</v>
      </c>
      <c r="H4" s="337"/>
      <c r="I4" s="337"/>
      <c r="J4" s="337" t="s">
        <v>4</v>
      </c>
      <c r="K4" s="337"/>
      <c r="L4" s="337"/>
      <c r="M4" s="337" t="s">
        <v>5</v>
      </c>
      <c r="N4" s="337"/>
      <c r="O4" s="337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722</v>
      </c>
      <c r="B6" s="229">
        <v>4700</v>
      </c>
      <c r="C6" s="229"/>
      <c r="D6" s="228" t="s">
        <v>550</v>
      </c>
      <c r="E6" s="229">
        <v>2550</v>
      </c>
      <c r="F6" s="230"/>
      <c r="G6" s="228" t="s">
        <v>543</v>
      </c>
      <c r="H6" s="229">
        <v>2450</v>
      </c>
      <c r="I6" s="229"/>
      <c r="J6" s="231" t="s">
        <v>26</v>
      </c>
      <c r="K6" s="232">
        <v>550</v>
      </c>
      <c r="L6" s="229"/>
      <c r="M6" s="228" t="s">
        <v>59</v>
      </c>
      <c r="N6" s="229">
        <v>650</v>
      </c>
      <c r="O6" s="278"/>
    </row>
    <row r="7" spans="1:17" ht="17.100000000000001" customHeight="1" x14ac:dyDescent="0.15">
      <c r="A7" s="231" t="s">
        <v>723</v>
      </c>
      <c r="B7" s="232">
        <v>2600</v>
      </c>
      <c r="C7" s="232"/>
      <c r="D7" s="231" t="s">
        <v>637</v>
      </c>
      <c r="E7" s="232">
        <v>1650</v>
      </c>
      <c r="F7" s="233"/>
      <c r="G7" s="235" t="s">
        <v>58</v>
      </c>
      <c r="H7" s="232">
        <v>850</v>
      </c>
      <c r="I7" s="232"/>
      <c r="J7" s="231" t="s">
        <v>50</v>
      </c>
      <c r="K7" s="232" t="s">
        <v>93</v>
      </c>
      <c r="L7" s="232"/>
      <c r="M7" s="235" t="s">
        <v>17</v>
      </c>
      <c r="N7" s="232">
        <v>900</v>
      </c>
      <c r="O7" s="279"/>
    </row>
    <row r="8" spans="1:17" ht="17.100000000000001" customHeight="1" x14ac:dyDescent="0.15">
      <c r="A8" s="235" t="s">
        <v>44</v>
      </c>
      <c r="B8" s="232">
        <v>2600</v>
      </c>
      <c r="C8" s="232"/>
      <c r="D8" s="231" t="s">
        <v>92</v>
      </c>
      <c r="E8" s="232">
        <v>1000</v>
      </c>
      <c r="F8" s="233"/>
      <c r="G8" s="235" t="s">
        <v>20</v>
      </c>
      <c r="H8" s="232">
        <v>500</v>
      </c>
      <c r="I8" s="232"/>
      <c r="J8" s="231" t="s">
        <v>51</v>
      </c>
      <c r="K8" s="232" t="s">
        <v>91</v>
      </c>
      <c r="L8" s="232"/>
      <c r="M8" s="235" t="s">
        <v>62</v>
      </c>
      <c r="N8" s="232">
        <v>450</v>
      </c>
      <c r="O8" s="279"/>
    </row>
    <row r="9" spans="1:17" ht="17.100000000000001" customHeight="1" x14ac:dyDescent="0.15">
      <c r="A9" s="235" t="s">
        <v>651</v>
      </c>
      <c r="B9" s="232">
        <v>3450</v>
      </c>
      <c r="C9" s="232"/>
      <c r="D9" s="231" t="s">
        <v>68</v>
      </c>
      <c r="E9" s="232">
        <v>3650</v>
      </c>
      <c r="F9" s="233"/>
      <c r="G9" s="235" t="s">
        <v>16</v>
      </c>
      <c r="H9" s="232" t="s">
        <v>638</v>
      </c>
      <c r="I9" s="232"/>
      <c r="J9" s="231" t="s">
        <v>52</v>
      </c>
      <c r="K9" s="232" t="s">
        <v>91</v>
      </c>
      <c r="L9" s="233"/>
      <c r="M9" s="235" t="s">
        <v>26</v>
      </c>
      <c r="N9" s="232">
        <v>1000</v>
      </c>
      <c r="O9" s="279"/>
    </row>
    <row r="10" spans="1:17" ht="17.100000000000001" customHeight="1" x14ac:dyDescent="0.15">
      <c r="A10" s="235" t="s">
        <v>632</v>
      </c>
      <c r="B10" s="232">
        <v>1300</v>
      </c>
      <c r="C10" s="232"/>
      <c r="D10" s="231" t="s">
        <v>546</v>
      </c>
      <c r="E10" s="232">
        <v>1850</v>
      </c>
      <c r="F10" s="233"/>
      <c r="G10" s="235" t="s">
        <v>659</v>
      </c>
      <c r="H10" s="232" t="s">
        <v>90</v>
      </c>
      <c r="I10" s="232"/>
      <c r="J10" s="231" t="s">
        <v>53</v>
      </c>
      <c r="K10" s="232" t="s">
        <v>91</v>
      </c>
      <c r="L10" s="233"/>
      <c r="M10" s="235" t="s">
        <v>63</v>
      </c>
      <c r="N10" s="232">
        <v>350</v>
      </c>
      <c r="O10" s="279"/>
    </row>
    <row r="11" spans="1:17" ht="17.100000000000001" customHeight="1" x14ac:dyDescent="0.15">
      <c r="A11" s="235" t="s">
        <v>652</v>
      </c>
      <c r="B11" s="232">
        <v>1950</v>
      </c>
      <c r="C11" s="232"/>
      <c r="D11" s="231" t="s">
        <v>69</v>
      </c>
      <c r="E11" s="232">
        <v>1150</v>
      </c>
      <c r="F11" s="233"/>
      <c r="G11" s="235" t="s">
        <v>18</v>
      </c>
      <c r="H11" s="232" t="s">
        <v>634</v>
      </c>
      <c r="I11" s="232"/>
      <c r="J11" s="231" t="s">
        <v>20</v>
      </c>
      <c r="K11" s="232" t="s">
        <v>91</v>
      </c>
      <c r="L11" s="233"/>
      <c r="M11" s="235" t="s">
        <v>60</v>
      </c>
      <c r="N11" s="232">
        <v>850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70</v>
      </c>
      <c r="E12" s="232">
        <v>900</v>
      </c>
      <c r="F12" s="233"/>
      <c r="G12" s="235" t="s">
        <v>660</v>
      </c>
      <c r="H12" s="232" t="s">
        <v>634</v>
      </c>
      <c r="I12" s="232"/>
      <c r="J12" s="231" t="s">
        <v>54</v>
      </c>
      <c r="K12" s="232" t="s">
        <v>91</v>
      </c>
      <c r="L12" s="233"/>
      <c r="M12" s="235" t="s">
        <v>64</v>
      </c>
      <c r="N12" s="232">
        <v>400</v>
      </c>
      <c r="O12" s="279"/>
    </row>
    <row r="13" spans="1:17" ht="17.100000000000001" customHeight="1" x14ac:dyDescent="0.15">
      <c r="A13" s="235" t="s">
        <v>697</v>
      </c>
      <c r="B13" s="232">
        <v>1750</v>
      </c>
      <c r="C13" s="232"/>
      <c r="D13" s="231" t="s">
        <v>71</v>
      </c>
      <c r="E13" s="232">
        <v>1750</v>
      </c>
      <c r="F13" s="233"/>
      <c r="G13" s="235" t="s">
        <v>19</v>
      </c>
      <c r="H13" s="232" t="s">
        <v>638</v>
      </c>
      <c r="I13" s="233"/>
      <c r="J13" s="231" t="s">
        <v>55</v>
      </c>
      <c r="K13" s="232" t="s">
        <v>91</v>
      </c>
      <c r="L13" s="233"/>
      <c r="M13" s="235" t="s">
        <v>65</v>
      </c>
      <c r="N13" s="232">
        <v>600</v>
      </c>
      <c r="O13" s="279"/>
    </row>
    <row r="14" spans="1:17" ht="17.100000000000001" customHeight="1" x14ac:dyDescent="0.15">
      <c r="A14" s="235" t="s">
        <v>21</v>
      </c>
      <c r="B14" s="232">
        <v>4150</v>
      </c>
      <c r="C14" s="232"/>
      <c r="D14" s="231" t="s">
        <v>72</v>
      </c>
      <c r="E14" s="232">
        <v>1800</v>
      </c>
      <c r="F14" s="233"/>
      <c r="G14" s="235" t="s">
        <v>661</v>
      </c>
      <c r="H14" s="232" t="s">
        <v>692</v>
      </c>
      <c r="I14" s="233"/>
      <c r="J14" s="231" t="s">
        <v>56</v>
      </c>
      <c r="K14" s="232" t="s">
        <v>91</v>
      </c>
      <c r="L14" s="233"/>
      <c r="M14" s="235" t="s">
        <v>28</v>
      </c>
      <c r="N14" s="232">
        <v>700</v>
      </c>
      <c r="O14" s="279"/>
    </row>
    <row r="15" spans="1:17" ht="17.100000000000001" customHeight="1" x14ac:dyDescent="0.15">
      <c r="A15" s="235" t="s">
        <v>22</v>
      </c>
      <c r="B15" s="232">
        <v>1950</v>
      </c>
      <c r="C15" s="232"/>
      <c r="D15" s="231" t="s">
        <v>73</v>
      </c>
      <c r="E15" s="232">
        <v>1250</v>
      </c>
      <c r="F15" s="233"/>
      <c r="G15" s="235" t="s">
        <v>691</v>
      </c>
      <c r="H15" s="232" t="s">
        <v>693</v>
      </c>
      <c r="I15" s="233"/>
      <c r="J15" s="231" t="s">
        <v>18</v>
      </c>
      <c r="K15" s="232" t="s">
        <v>91</v>
      </c>
      <c r="L15" s="233"/>
      <c r="M15" s="235" t="s">
        <v>66</v>
      </c>
      <c r="N15" s="232">
        <v>500</v>
      </c>
      <c r="O15" s="279"/>
    </row>
    <row r="16" spans="1:17" ht="17.100000000000001" customHeight="1" x14ac:dyDescent="0.15">
      <c r="A16" s="235" t="s">
        <v>23</v>
      </c>
      <c r="B16" s="232">
        <v>2100</v>
      </c>
      <c r="C16" s="232"/>
      <c r="D16" s="231" t="s">
        <v>74</v>
      </c>
      <c r="E16" s="232">
        <v>1400</v>
      </c>
      <c r="F16" s="233"/>
      <c r="G16" s="235" t="s">
        <v>662</v>
      </c>
      <c r="H16" s="232" t="s">
        <v>638</v>
      </c>
      <c r="I16" s="304"/>
      <c r="J16" s="231" t="s">
        <v>57</v>
      </c>
      <c r="K16" s="232" t="s">
        <v>91</v>
      </c>
      <c r="L16" s="233"/>
      <c r="M16" s="236"/>
      <c r="N16" s="232"/>
      <c r="O16" s="279"/>
    </row>
    <row r="17" spans="1:15" ht="17.100000000000001" customHeight="1" x14ac:dyDescent="0.15">
      <c r="A17" s="235" t="s">
        <v>653</v>
      </c>
      <c r="B17" s="232">
        <v>2000</v>
      </c>
      <c r="C17" s="232"/>
      <c r="D17" s="231" t="s">
        <v>627</v>
      </c>
      <c r="E17" s="232">
        <v>1500</v>
      </c>
      <c r="F17" s="233"/>
      <c r="G17" s="235" t="s">
        <v>663</v>
      </c>
      <c r="H17" s="232" t="s">
        <v>696</v>
      </c>
      <c r="I17" s="233"/>
      <c r="J17" s="235" t="s">
        <v>668</v>
      </c>
      <c r="K17" s="232" t="s">
        <v>91</v>
      </c>
      <c r="L17" s="233"/>
      <c r="M17" s="236"/>
      <c r="N17" s="232"/>
      <c r="O17" s="279"/>
    </row>
    <row r="18" spans="1:15" ht="17.100000000000001" customHeight="1" x14ac:dyDescent="0.15">
      <c r="A18" s="235" t="s">
        <v>724</v>
      </c>
      <c r="B18" s="232">
        <v>1700</v>
      </c>
      <c r="C18" s="232"/>
      <c r="D18" s="231" t="s">
        <v>75</v>
      </c>
      <c r="E18" s="232">
        <v>2150</v>
      </c>
      <c r="F18" s="233"/>
      <c r="G18" s="17" t="s">
        <v>694</v>
      </c>
      <c r="H18" s="304" t="s">
        <v>693</v>
      </c>
      <c r="I18" s="233"/>
      <c r="J18" s="231" t="s">
        <v>669</v>
      </c>
      <c r="K18" s="232" t="s">
        <v>91</v>
      </c>
      <c r="L18" s="233"/>
      <c r="M18" s="236"/>
      <c r="N18" s="232"/>
      <c r="O18" s="233"/>
    </row>
    <row r="19" spans="1:15" ht="17.100000000000001" customHeight="1" x14ac:dyDescent="0.15">
      <c r="A19" s="235" t="s">
        <v>654</v>
      </c>
      <c r="B19" s="232">
        <v>2050</v>
      </c>
      <c r="C19" s="232"/>
      <c r="D19" s="231" t="s">
        <v>549</v>
      </c>
      <c r="E19" s="232">
        <v>2250</v>
      </c>
      <c r="F19" s="233"/>
      <c r="G19" s="17" t="s">
        <v>695</v>
      </c>
      <c r="H19" s="304" t="s">
        <v>735</v>
      </c>
      <c r="I19" s="233"/>
      <c r="J19" s="231" t="s">
        <v>16</v>
      </c>
      <c r="K19" s="232" t="s">
        <v>728</v>
      </c>
      <c r="L19" s="233"/>
      <c r="M19" s="236"/>
      <c r="N19" s="232"/>
      <c r="O19" s="233"/>
    </row>
    <row r="20" spans="1:15" ht="17.100000000000001" customHeight="1" x14ac:dyDescent="0.15">
      <c r="A20" s="235" t="s">
        <v>24</v>
      </c>
      <c r="B20" s="232">
        <v>2700</v>
      </c>
      <c r="C20" s="232"/>
      <c r="D20" s="231" t="s">
        <v>76</v>
      </c>
      <c r="E20" s="232">
        <v>1900</v>
      </c>
      <c r="F20" s="233"/>
      <c r="G20" s="235" t="s">
        <v>732</v>
      </c>
      <c r="H20" s="232" t="s">
        <v>736</v>
      </c>
      <c r="I20" s="233"/>
      <c r="J20" s="235" t="s">
        <v>725</v>
      </c>
      <c r="K20" s="232" t="s">
        <v>727</v>
      </c>
      <c r="L20" s="233"/>
      <c r="M20" s="236"/>
      <c r="N20" s="232"/>
      <c r="O20" s="233"/>
    </row>
    <row r="21" spans="1:15" ht="17.100000000000001" customHeight="1" x14ac:dyDescent="0.15">
      <c r="A21" s="235" t="s">
        <v>25</v>
      </c>
      <c r="B21" s="232">
        <v>1550</v>
      </c>
      <c r="C21" s="232"/>
      <c r="D21" s="231" t="s">
        <v>77</v>
      </c>
      <c r="E21" s="232">
        <v>1350</v>
      </c>
      <c r="F21" s="233"/>
      <c r="G21" s="235" t="s">
        <v>733</v>
      </c>
      <c r="H21" s="232" t="s">
        <v>736</v>
      </c>
      <c r="I21" s="233"/>
      <c r="J21" s="235" t="s">
        <v>726</v>
      </c>
      <c r="K21" s="232" t="s">
        <v>729</v>
      </c>
      <c r="L21" s="233"/>
      <c r="M21" s="236"/>
      <c r="N21" s="232"/>
      <c r="O21" s="233"/>
    </row>
    <row r="22" spans="1:15" ht="17.100000000000001" customHeight="1" x14ac:dyDescent="0.15">
      <c r="A22" s="235" t="s">
        <v>719</v>
      </c>
      <c r="B22" s="232">
        <v>1750</v>
      </c>
      <c r="C22" s="232"/>
      <c r="D22" s="231" t="s">
        <v>78</v>
      </c>
      <c r="E22" s="232">
        <v>1850</v>
      </c>
      <c r="F22" s="233"/>
      <c r="G22" s="235" t="s">
        <v>734</v>
      </c>
      <c r="H22" s="232" t="s">
        <v>736</v>
      </c>
      <c r="I22" s="233"/>
      <c r="J22" s="253" t="s">
        <v>730</v>
      </c>
      <c r="K22" s="254" t="s">
        <v>729</v>
      </c>
      <c r="L22" s="233"/>
      <c r="M22" s="236"/>
      <c r="N22" s="232"/>
      <c r="O22" s="233"/>
    </row>
    <row r="23" spans="1:15" ht="17.100000000000001" customHeight="1" x14ac:dyDescent="0.15">
      <c r="A23" s="235" t="s">
        <v>720</v>
      </c>
      <c r="B23" s="232">
        <v>1950</v>
      </c>
      <c r="C23" s="232"/>
      <c r="D23" s="231" t="s">
        <v>79</v>
      </c>
      <c r="E23" s="232">
        <v>2300</v>
      </c>
      <c r="F23" s="233"/>
      <c r="G23" s="235" t="s">
        <v>682</v>
      </c>
      <c r="H23" s="232" t="s">
        <v>683</v>
      </c>
      <c r="I23" s="233"/>
      <c r="J23" s="236" t="s">
        <v>731</v>
      </c>
      <c r="K23" s="232" t="s">
        <v>729</v>
      </c>
      <c r="L23" s="233"/>
      <c r="M23" s="236"/>
      <c r="N23" s="232"/>
      <c r="O23" s="233"/>
    </row>
    <row r="24" spans="1:15" ht="17.100000000000001" customHeight="1" x14ac:dyDescent="0.15">
      <c r="A24" s="235" t="s">
        <v>737</v>
      </c>
      <c r="B24" s="232">
        <v>2600</v>
      </c>
      <c r="C24" s="232"/>
      <c r="D24" s="231" t="s">
        <v>80</v>
      </c>
      <c r="E24" s="232">
        <v>1000</v>
      </c>
      <c r="F24" s="233"/>
      <c r="G24" s="235" t="s">
        <v>681</v>
      </c>
      <c r="H24" s="232" t="s">
        <v>683</v>
      </c>
      <c r="I24" s="233"/>
      <c r="J24" s="253" t="s">
        <v>27</v>
      </c>
      <c r="K24" s="254" t="s">
        <v>90</v>
      </c>
      <c r="L24" s="233"/>
      <c r="M24" s="236"/>
      <c r="N24" s="232"/>
      <c r="O24" s="233"/>
    </row>
    <row r="25" spans="1:15" ht="17.100000000000001" customHeight="1" x14ac:dyDescent="0.15">
      <c r="A25" s="235" t="s">
        <v>738</v>
      </c>
      <c r="B25" s="232">
        <v>1750</v>
      </c>
      <c r="C25" s="232"/>
      <c r="D25" s="231" t="s">
        <v>81</v>
      </c>
      <c r="E25" s="232">
        <v>2000</v>
      </c>
      <c r="F25" s="233"/>
      <c r="G25" s="235" t="s">
        <v>664</v>
      </c>
      <c r="H25" s="232" t="s">
        <v>634</v>
      </c>
      <c r="I25" s="233"/>
      <c r="J25" s="235" t="s">
        <v>28</v>
      </c>
      <c r="K25" s="232" t="s">
        <v>721</v>
      </c>
      <c r="L25" s="233"/>
      <c r="M25" s="236"/>
      <c r="N25" s="232"/>
      <c r="O25" s="233"/>
    </row>
    <row r="26" spans="1:15" ht="17.100000000000001" customHeight="1" x14ac:dyDescent="0.15">
      <c r="A26" s="235" t="s">
        <v>739</v>
      </c>
      <c r="B26" s="232">
        <v>1950</v>
      </c>
      <c r="C26" s="232"/>
      <c r="D26" s="231" t="s">
        <v>82</v>
      </c>
      <c r="E26" s="232">
        <v>2550</v>
      </c>
      <c r="F26" s="233"/>
      <c r="G26" s="235" t="s">
        <v>665</v>
      </c>
      <c r="H26" s="232" t="s">
        <v>634</v>
      </c>
      <c r="I26" s="233"/>
      <c r="J26" s="235" t="s">
        <v>29</v>
      </c>
      <c r="K26" s="232" t="s">
        <v>90</v>
      </c>
      <c r="L26" s="233"/>
      <c r="M26" s="236"/>
      <c r="N26" s="232"/>
      <c r="O26" s="233"/>
    </row>
    <row r="27" spans="1:15" ht="17.100000000000001" customHeight="1" x14ac:dyDescent="0.15">
      <c r="A27" s="17" t="s">
        <v>687</v>
      </c>
      <c r="B27" s="304">
        <v>1600</v>
      </c>
      <c r="C27" s="232"/>
      <c r="D27" s="231" t="s">
        <v>83</v>
      </c>
      <c r="E27" s="232">
        <v>1750</v>
      </c>
      <c r="F27" s="233"/>
      <c r="G27" s="235" t="s">
        <v>34</v>
      </c>
      <c r="H27" s="232" t="s">
        <v>683</v>
      </c>
      <c r="I27" s="233"/>
      <c r="J27" s="235" t="s">
        <v>30</v>
      </c>
      <c r="K27" s="232" t="s">
        <v>90</v>
      </c>
      <c r="L27" s="233"/>
      <c r="M27" s="236"/>
      <c r="N27" s="232"/>
      <c r="O27" s="233"/>
    </row>
    <row r="28" spans="1:15" ht="17.100000000000001" customHeight="1" x14ac:dyDescent="0.15">
      <c r="A28" s="17" t="s">
        <v>688</v>
      </c>
      <c r="B28" s="304">
        <v>1550</v>
      </c>
      <c r="C28" s="232"/>
      <c r="D28" s="231" t="s">
        <v>84</v>
      </c>
      <c r="E28" s="232">
        <v>2300</v>
      </c>
      <c r="F28" s="233"/>
      <c r="G28" s="235" t="s">
        <v>35</v>
      </c>
      <c r="H28" s="232" t="s">
        <v>90</v>
      </c>
      <c r="I28" s="233"/>
      <c r="J28" s="235" t="s">
        <v>31</v>
      </c>
      <c r="K28" s="232" t="s">
        <v>90</v>
      </c>
      <c r="L28" s="233"/>
      <c r="M28" s="236"/>
      <c r="N28" s="232"/>
      <c r="O28" s="233"/>
    </row>
    <row r="29" spans="1:15" ht="17.100000000000001" customHeight="1" x14ac:dyDescent="0.15">
      <c r="A29" s="17" t="s">
        <v>639</v>
      </c>
      <c r="B29" s="304">
        <v>1400</v>
      </c>
      <c r="C29" s="232"/>
      <c r="D29" s="231" t="s">
        <v>85</v>
      </c>
      <c r="E29" s="232">
        <v>3550</v>
      </c>
      <c r="F29" s="233"/>
      <c r="G29" s="235" t="s">
        <v>629</v>
      </c>
      <c r="H29" s="232" t="s">
        <v>90</v>
      </c>
      <c r="I29" s="233"/>
      <c r="J29" s="235" t="s">
        <v>32</v>
      </c>
      <c r="K29" s="232" t="s">
        <v>90</v>
      </c>
      <c r="L29" s="233"/>
      <c r="M29" s="236"/>
      <c r="N29" s="232"/>
      <c r="O29" s="233"/>
    </row>
    <row r="30" spans="1:15" ht="17.100000000000001" customHeight="1" x14ac:dyDescent="0.15">
      <c r="A30" s="17" t="s">
        <v>640</v>
      </c>
      <c r="B30" s="304">
        <v>2650</v>
      </c>
      <c r="C30" s="232"/>
      <c r="D30" s="231" t="s">
        <v>545</v>
      </c>
      <c r="E30" s="232">
        <v>2400</v>
      </c>
      <c r="F30" s="233"/>
      <c r="G30" s="235" t="s">
        <v>630</v>
      </c>
      <c r="H30" s="232" t="s">
        <v>90</v>
      </c>
      <c r="I30" s="233"/>
      <c r="J30" s="235" t="s">
        <v>33</v>
      </c>
      <c r="K30" s="232" t="s">
        <v>90</v>
      </c>
      <c r="L30" s="233"/>
      <c r="M30" s="236"/>
      <c r="N30" s="232"/>
      <c r="O30" s="233"/>
    </row>
    <row r="31" spans="1:15" ht="17.100000000000001" customHeight="1" x14ac:dyDescent="0.15">
      <c r="A31" s="17" t="s">
        <v>689</v>
      </c>
      <c r="B31" s="304">
        <v>2900</v>
      </c>
      <c r="C31" s="232"/>
      <c r="D31" s="231" t="s">
        <v>86</v>
      </c>
      <c r="E31" s="232">
        <v>2750</v>
      </c>
      <c r="F31" s="233"/>
      <c r="G31" s="235" t="s">
        <v>38</v>
      </c>
      <c r="H31" s="232" t="s">
        <v>90</v>
      </c>
      <c r="I31" s="233"/>
      <c r="J31" s="235" t="s">
        <v>34</v>
      </c>
      <c r="K31" s="232" t="s">
        <v>90</v>
      </c>
      <c r="L31" s="233"/>
      <c r="M31" s="236"/>
      <c r="N31" s="232"/>
      <c r="O31" s="233"/>
    </row>
    <row r="32" spans="1:15" ht="17.100000000000001" customHeight="1" x14ac:dyDescent="0.15">
      <c r="A32" s="235" t="s">
        <v>45</v>
      </c>
      <c r="B32" s="232">
        <v>2200</v>
      </c>
      <c r="C32" s="232"/>
      <c r="D32" s="231" t="s">
        <v>87</v>
      </c>
      <c r="E32" s="232">
        <v>1050</v>
      </c>
      <c r="F32" s="233"/>
      <c r="G32" s="235" t="s">
        <v>39</v>
      </c>
      <c r="H32" s="232" t="s">
        <v>90</v>
      </c>
      <c r="I32" s="233"/>
      <c r="J32" s="235" t="s">
        <v>35</v>
      </c>
      <c r="K32" s="232" t="s">
        <v>90</v>
      </c>
      <c r="L32" s="233"/>
      <c r="M32" s="236"/>
      <c r="N32" s="232"/>
      <c r="O32" s="233"/>
    </row>
    <row r="33" spans="1:15" ht="17.100000000000001" customHeight="1" x14ac:dyDescent="0.15">
      <c r="A33" s="235" t="s">
        <v>538</v>
      </c>
      <c r="B33" s="232">
        <v>1100</v>
      </c>
      <c r="C33" s="232"/>
      <c r="D33" s="231" t="s">
        <v>88</v>
      </c>
      <c r="E33" s="232">
        <v>1900</v>
      </c>
      <c r="F33" s="233"/>
      <c r="G33" s="235" t="s">
        <v>40</v>
      </c>
      <c r="H33" s="232" t="s">
        <v>90</v>
      </c>
      <c r="I33" s="233"/>
      <c r="J33" s="235" t="s">
        <v>36</v>
      </c>
      <c r="K33" s="232" t="s">
        <v>90</v>
      </c>
      <c r="L33" s="233"/>
      <c r="M33" s="236"/>
      <c r="N33" s="232"/>
      <c r="O33" s="233"/>
    </row>
    <row r="34" spans="1:15" ht="17.100000000000001" customHeight="1" x14ac:dyDescent="0.15">
      <c r="A34" s="235" t="s">
        <v>539</v>
      </c>
      <c r="B34" s="232">
        <v>1000</v>
      </c>
      <c r="C34" s="232"/>
      <c r="D34" s="231" t="s">
        <v>89</v>
      </c>
      <c r="E34" s="232">
        <v>2650</v>
      </c>
      <c r="F34" s="233"/>
      <c r="G34" s="235" t="s">
        <v>41</v>
      </c>
      <c r="H34" s="232" t="s">
        <v>90</v>
      </c>
      <c r="I34" s="232"/>
      <c r="J34" s="235" t="s">
        <v>37</v>
      </c>
      <c r="K34" s="232" t="s">
        <v>90</v>
      </c>
      <c r="L34" s="233"/>
      <c r="M34" s="236"/>
      <c r="N34" s="232"/>
      <c r="O34" s="233"/>
    </row>
    <row r="35" spans="1:15" ht="17.100000000000001" customHeight="1" x14ac:dyDescent="0.15">
      <c r="A35" s="235" t="s">
        <v>540</v>
      </c>
      <c r="B35" s="232">
        <v>1650</v>
      </c>
      <c r="C35" s="232"/>
      <c r="D35" s="231" t="s">
        <v>548</v>
      </c>
      <c r="E35" s="232">
        <v>2100</v>
      </c>
      <c r="F35" s="233"/>
      <c r="G35" s="235" t="s">
        <v>42</v>
      </c>
      <c r="H35" s="232" t="s">
        <v>90</v>
      </c>
      <c r="I35" s="232"/>
      <c r="J35" s="235" t="s">
        <v>38</v>
      </c>
      <c r="K35" s="232" t="s">
        <v>90</v>
      </c>
      <c r="L35" s="233"/>
      <c r="M35" s="236"/>
      <c r="N35" s="232"/>
      <c r="O35" s="233"/>
    </row>
    <row r="36" spans="1:15" ht="17.100000000000001" customHeight="1" x14ac:dyDescent="0.15">
      <c r="A36" s="235" t="s">
        <v>46</v>
      </c>
      <c r="B36" s="232">
        <v>1850</v>
      </c>
      <c r="C36" s="232"/>
      <c r="D36" s="231" t="s">
        <v>547</v>
      </c>
      <c r="E36" s="232">
        <v>2500</v>
      </c>
      <c r="F36" s="233"/>
      <c r="G36" s="235" t="s">
        <v>517</v>
      </c>
      <c r="H36" s="232" t="s">
        <v>634</v>
      </c>
      <c r="I36" s="233"/>
      <c r="J36" s="231" t="s">
        <v>40</v>
      </c>
      <c r="K36" s="232" t="s">
        <v>90</v>
      </c>
      <c r="L36" s="233"/>
      <c r="M36" s="236"/>
      <c r="N36" s="232"/>
      <c r="O36" s="233"/>
    </row>
    <row r="37" spans="1:15" ht="17.100000000000001" customHeight="1" x14ac:dyDescent="0.15">
      <c r="A37" s="235" t="s">
        <v>47</v>
      </c>
      <c r="B37" s="232">
        <v>2850</v>
      </c>
      <c r="C37" s="232"/>
      <c r="D37" s="231" t="s">
        <v>658</v>
      </c>
      <c r="E37" s="232">
        <v>1550</v>
      </c>
      <c r="F37" s="233"/>
      <c r="G37" s="253" t="s">
        <v>515</v>
      </c>
      <c r="H37" s="254" t="s">
        <v>516</v>
      </c>
      <c r="I37" s="233"/>
      <c r="J37" s="231" t="s">
        <v>41</v>
      </c>
      <c r="K37" s="232" t="s">
        <v>90</v>
      </c>
      <c r="L37" s="233"/>
      <c r="M37" s="236"/>
      <c r="N37" s="232"/>
      <c r="O37" s="233"/>
    </row>
    <row r="38" spans="1:15" ht="17.100000000000001" customHeight="1" x14ac:dyDescent="0.15">
      <c r="A38" s="235" t="s">
        <v>48</v>
      </c>
      <c r="B38" s="232">
        <v>1850</v>
      </c>
      <c r="C38" s="232"/>
      <c r="D38" s="260" t="s">
        <v>657</v>
      </c>
      <c r="E38" s="256">
        <v>1900</v>
      </c>
      <c r="F38" s="233"/>
      <c r="G38" s="235"/>
      <c r="H38" s="232"/>
      <c r="I38" s="233"/>
      <c r="J38" s="231" t="s">
        <v>61</v>
      </c>
      <c r="K38" s="232" t="s">
        <v>90</v>
      </c>
      <c r="L38" s="233"/>
      <c r="M38" s="236"/>
      <c r="N38" s="232"/>
      <c r="O38" s="233"/>
    </row>
    <row r="39" spans="1:15" ht="17.100000000000001" customHeight="1" x14ac:dyDescent="0.15">
      <c r="A39" s="235" t="s">
        <v>49</v>
      </c>
      <c r="B39" s="232">
        <v>2700</v>
      </c>
      <c r="C39" s="232"/>
      <c r="D39" s="231"/>
      <c r="E39" s="232"/>
      <c r="F39" s="233"/>
      <c r="G39" s="235"/>
      <c r="H39" s="232"/>
      <c r="I39" s="233"/>
      <c r="J39" s="235" t="s">
        <v>517</v>
      </c>
      <c r="K39" s="232" t="s">
        <v>90</v>
      </c>
      <c r="L39" s="233"/>
      <c r="M39" s="236"/>
      <c r="N39" s="232"/>
      <c r="O39" s="233"/>
    </row>
    <row r="40" spans="1:15" ht="17.100000000000001" customHeight="1" x14ac:dyDescent="0.15">
      <c r="A40" s="237" t="s">
        <v>631</v>
      </c>
      <c r="B40" s="238">
        <v>1150</v>
      </c>
      <c r="C40" s="238"/>
      <c r="D40" s="284"/>
      <c r="E40" s="285"/>
      <c r="F40" s="241"/>
      <c r="G40" s="237"/>
      <c r="H40" s="238"/>
      <c r="I40" s="241"/>
      <c r="J40" s="231" t="s">
        <v>666</v>
      </c>
      <c r="K40" s="232" t="s">
        <v>667</v>
      </c>
      <c r="L40" s="241"/>
      <c r="M40" s="242"/>
      <c r="N40" s="238"/>
      <c r="O40" s="241"/>
    </row>
    <row r="41" spans="1:15" ht="20.100000000000001" customHeight="1" x14ac:dyDescent="0.15">
      <c r="A41" s="243" t="s">
        <v>43</v>
      </c>
      <c r="B41" s="244">
        <f>SUM(B6:B40)</f>
        <v>75350</v>
      </c>
      <c r="C41" s="245">
        <f>SUM(C6:C40)</f>
        <v>0</v>
      </c>
      <c r="D41" s="243" t="s">
        <v>43</v>
      </c>
      <c r="E41" s="244">
        <f>SUM(E6:E40)</f>
        <v>64200</v>
      </c>
      <c r="F41" s="246">
        <f>SUM(F6:F40)</f>
        <v>0</v>
      </c>
      <c r="G41" s="243" t="s">
        <v>43</v>
      </c>
      <c r="H41" s="244">
        <f>SUM(H1:H40)</f>
        <v>3800</v>
      </c>
      <c r="I41" s="246">
        <f>SUM(I6:I40)</f>
        <v>0</v>
      </c>
      <c r="J41" s="243" t="s">
        <v>43</v>
      </c>
      <c r="K41" s="244">
        <f>SUM(K6:K40)</f>
        <v>550</v>
      </c>
      <c r="L41" s="246">
        <f>SUM(L6:L40)</f>
        <v>0</v>
      </c>
      <c r="M41" s="243" t="s">
        <v>43</v>
      </c>
      <c r="N41" s="244">
        <f>SUM(N6:N40)</f>
        <v>6400</v>
      </c>
      <c r="O41" s="246">
        <f>SUM(O6:O40)</f>
        <v>0</v>
      </c>
    </row>
    <row r="42" spans="1:15" x14ac:dyDescent="0.15">
      <c r="A42" s="353" t="s">
        <v>544</v>
      </c>
      <c r="B42" s="354"/>
      <c r="C42" s="354"/>
      <c r="D42" s="354"/>
      <c r="E42" s="354"/>
    </row>
    <row r="43" spans="1:15" x14ac:dyDescent="0.15">
      <c r="E43" s="6"/>
    </row>
  </sheetData>
  <mergeCells count="17"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  <mergeCell ref="L3:M3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平成30年12月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>
      <selection activeCell="A7" sqref="A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3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SUM(D4+D22+D32)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135</v>
      </c>
      <c r="B4" s="49">
        <f>B20+E20+H20+K20+N20</f>
        <v>45900</v>
      </c>
      <c r="C4" s="163" t="s">
        <v>134</v>
      </c>
      <c r="D4" s="49">
        <f>C20+F20+I20+L20+O20</f>
        <v>0</v>
      </c>
      <c r="E4" s="164" t="s">
        <v>133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37" t="s">
        <v>1</v>
      </c>
      <c r="B5" s="337"/>
      <c r="C5" s="338"/>
      <c r="D5" s="337" t="s">
        <v>2</v>
      </c>
      <c r="E5" s="337"/>
      <c r="F5" s="337"/>
      <c r="G5" s="337" t="s">
        <v>3</v>
      </c>
      <c r="H5" s="337"/>
      <c r="I5" s="337"/>
      <c r="J5" s="337" t="s">
        <v>4</v>
      </c>
      <c r="K5" s="337"/>
      <c r="L5" s="337"/>
      <c r="M5" s="358" t="s">
        <v>5</v>
      </c>
      <c r="N5" s="337"/>
      <c r="O5" s="337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740</v>
      </c>
      <c r="B7" s="75">
        <v>3200</v>
      </c>
      <c r="C7" s="75"/>
      <c r="D7" s="72" t="s">
        <v>713</v>
      </c>
      <c r="E7" s="75">
        <v>1650</v>
      </c>
      <c r="F7" s="79"/>
      <c r="G7" s="72" t="s">
        <v>94</v>
      </c>
      <c r="H7" s="75" t="s">
        <v>727</v>
      </c>
      <c r="I7" s="75"/>
      <c r="J7" s="72" t="s">
        <v>98</v>
      </c>
      <c r="K7" s="75">
        <v>300</v>
      </c>
      <c r="L7" s="275"/>
      <c r="M7" s="82" t="s">
        <v>99</v>
      </c>
      <c r="N7" s="75">
        <v>700</v>
      </c>
      <c r="O7" s="275"/>
    </row>
    <row r="8" spans="1:17" ht="17.100000000000001" customHeight="1" x14ac:dyDescent="0.15">
      <c r="A8" s="16" t="s">
        <v>650</v>
      </c>
      <c r="B8" s="22">
        <v>1800</v>
      </c>
      <c r="C8" s="22"/>
      <c r="D8" s="16" t="s">
        <v>714</v>
      </c>
      <c r="E8" s="22">
        <v>3250</v>
      </c>
      <c r="F8" s="19"/>
      <c r="G8" s="17" t="s">
        <v>95</v>
      </c>
      <c r="H8" s="22" t="s">
        <v>700</v>
      </c>
      <c r="I8" s="22"/>
      <c r="J8" s="16" t="s">
        <v>96</v>
      </c>
      <c r="K8" s="22">
        <v>400</v>
      </c>
      <c r="L8" s="94"/>
      <c r="M8" s="28" t="s">
        <v>100</v>
      </c>
      <c r="N8" s="22">
        <v>250</v>
      </c>
      <c r="O8" s="94"/>
    </row>
    <row r="9" spans="1:17" ht="17.100000000000001" customHeight="1" x14ac:dyDescent="0.15">
      <c r="A9" s="17" t="s">
        <v>698</v>
      </c>
      <c r="B9" s="22">
        <v>2100</v>
      </c>
      <c r="C9" s="22"/>
      <c r="D9" s="16" t="s">
        <v>702</v>
      </c>
      <c r="E9" s="22">
        <v>1850</v>
      </c>
      <c r="F9" s="19"/>
      <c r="G9" s="18" t="s">
        <v>699</v>
      </c>
      <c r="H9" s="22" t="s">
        <v>701</v>
      </c>
      <c r="I9" s="22"/>
      <c r="J9" s="16" t="s">
        <v>100</v>
      </c>
      <c r="K9" s="22">
        <v>1500</v>
      </c>
      <c r="L9" s="94"/>
      <c r="M9" s="28" t="s">
        <v>97</v>
      </c>
      <c r="N9" s="22">
        <v>200</v>
      </c>
      <c r="O9" s="94"/>
    </row>
    <row r="10" spans="1:17" ht="17.100000000000001" customHeight="1" x14ac:dyDescent="0.15">
      <c r="A10" s="17" t="s">
        <v>686</v>
      </c>
      <c r="B10" s="22">
        <v>3050</v>
      </c>
      <c r="C10" s="22"/>
      <c r="D10" s="16" t="s">
        <v>703</v>
      </c>
      <c r="E10" s="22">
        <v>1900</v>
      </c>
      <c r="F10" s="19"/>
      <c r="G10" s="18" t="s">
        <v>684</v>
      </c>
      <c r="H10" s="22" t="s">
        <v>685</v>
      </c>
      <c r="I10" s="19"/>
      <c r="J10" s="16" t="s">
        <v>522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642</v>
      </c>
      <c r="B11" s="22">
        <v>1850</v>
      </c>
      <c r="C11" s="22"/>
      <c r="D11" s="16" t="s">
        <v>704</v>
      </c>
      <c r="E11" s="22">
        <v>1400</v>
      </c>
      <c r="F11" s="19"/>
      <c r="G11" s="17" t="s">
        <v>643</v>
      </c>
      <c r="H11" s="22" t="s">
        <v>90</v>
      </c>
      <c r="I11" s="19"/>
      <c r="J11" s="16" t="s">
        <v>101</v>
      </c>
      <c r="K11" s="22" t="s">
        <v>90</v>
      </c>
      <c r="L11" s="94"/>
      <c r="M11" s="28"/>
      <c r="N11" s="22"/>
      <c r="O11" s="19"/>
    </row>
    <row r="12" spans="1:17" ht="17.100000000000001" customHeight="1" x14ac:dyDescent="0.15">
      <c r="A12" s="267" t="s">
        <v>655</v>
      </c>
      <c r="B12" s="22">
        <v>2200</v>
      </c>
      <c r="C12" s="22"/>
      <c r="D12" s="16" t="s">
        <v>705</v>
      </c>
      <c r="E12" s="22">
        <v>1400</v>
      </c>
      <c r="F12" s="19"/>
      <c r="G12" s="266" t="s">
        <v>656</v>
      </c>
      <c r="H12" s="22" t="s">
        <v>90</v>
      </c>
      <c r="I12" s="19"/>
      <c r="J12" s="16" t="s">
        <v>97</v>
      </c>
      <c r="K12" s="22" t="s">
        <v>90</v>
      </c>
      <c r="L12" s="94"/>
      <c r="M12" s="28"/>
      <c r="N12" s="22"/>
      <c r="O12" s="19"/>
    </row>
    <row r="13" spans="1:17" ht="17.100000000000001" customHeight="1" x14ac:dyDescent="0.15">
      <c r="A13" s="17" t="s">
        <v>557</v>
      </c>
      <c r="B13" s="22">
        <v>2250</v>
      </c>
      <c r="C13" s="22"/>
      <c r="D13" s="16" t="s">
        <v>706</v>
      </c>
      <c r="E13" s="22">
        <v>2350</v>
      </c>
      <c r="F13" s="19"/>
      <c r="G13" s="18" t="s">
        <v>97</v>
      </c>
      <c r="H13" s="22" t="s">
        <v>90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707</v>
      </c>
      <c r="E14" s="22">
        <v>4350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708</v>
      </c>
      <c r="E15" s="22">
        <v>1600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709</v>
      </c>
      <c r="E16" s="22">
        <v>2150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710</v>
      </c>
      <c r="E17" s="22">
        <v>2950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711</v>
      </c>
      <c r="E18" s="22" t="s">
        <v>712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43</v>
      </c>
      <c r="B20" s="68">
        <f>SUM(B7:B19)</f>
        <v>16450</v>
      </c>
      <c r="C20" s="69">
        <f>SUM(C7:C19)</f>
        <v>0</v>
      </c>
      <c r="D20" s="120" t="s">
        <v>43</v>
      </c>
      <c r="E20" s="68">
        <f>SUM(E7:E19)</f>
        <v>24850</v>
      </c>
      <c r="F20" s="69">
        <f>SUM(F7:F19)</f>
        <v>0</v>
      </c>
      <c r="G20" s="120" t="s">
        <v>43</v>
      </c>
      <c r="H20" s="68">
        <f>SUM(H7:H19)</f>
        <v>0</v>
      </c>
      <c r="I20" s="69">
        <f>SUM(I7:I19)</f>
        <v>0</v>
      </c>
      <c r="J20" s="120" t="s">
        <v>43</v>
      </c>
      <c r="K20" s="68">
        <f>SUM(K7:K19)</f>
        <v>3450</v>
      </c>
      <c r="L20" s="69">
        <f>SUM(L7:L19)</f>
        <v>0</v>
      </c>
      <c r="M20" s="120" t="s">
        <v>43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136</v>
      </c>
      <c r="B22" s="220">
        <f>B30+E30+H30+K30+N30</f>
        <v>18550</v>
      </c>
      <c r="C22" s="221" t="s">
        <v>134</v>
      </c>
      <c r="D22" s="8">
        <f>C30+F30+I30+L30+O30</f>
        <v>0</v>
      </c>
      <c r="E22" s="48" t="s">
        <v>133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533</v>
      </c>
      <c r="B24" s="36">
        <v>1950</v>
      </c>
      <c r="C24" s="276"/>
      <c r="D24" s="14" t="s">
        <v>105</v>
      </c>
      <c r="E24" s="36">
        <v>2950</v>
      </c>
      <c r="F24" s="80"/>
      <c r="G24" s="27" t="s">
        <v>102</v>
      </c>
      <c r="H24" s="22" t="s">
        <v>90</v>
      </c>
      <c r="I24" s="33"/>
      <c r="J24" s="14" t="s">
        <v>102</v>
      </c>
      <c r="K24" s="36" t="s">
        <v>90</v>
      </c>
      <c r="L24" s="13"/>
      <c r="M24" s="77" t="s">
        <v>111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532</v>
      </c>
      <c r="B25" s="22">
        <v>2250</v>
      </c>
      <c r="C25" s="94"/>
      <c r="D25" s="29" t="s">
        <v>106</v>
      </c>
      <c r="E25" s="22">
        <v>3200</v>
      </c>
      <c r="F25" s="19"/>
      <c r="G25" s="17" t="s">
        <v>103</v>
      </c>
      <c r="H25" s="22" t="s">
        <v>90</v>
      </c>
      <c r="I25" s="32"/>
      <c r="J25" s="86" t="s">
        <v>103</v>
      </c>
      <c r="K25" s="22" t="s">
        <v>90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104</v>
      </c>
      <c r="B26" s="22">
        <v>2100</v>
      </c>
      <c r="C26" s="94"/>
      <c r="D26" s="29" t="s">
        <v>107</v>
      </c>
      <c r="E26" s="22">
        <v>1600</v>
      </c>
      <c r="F26" s="19"/>
      <c r="G26" s="28" t="s">
        <v>112</v>
      </c>
      <c r="H26" s="22" t="s">
        <v>90</v>
      </c>
      <c r="I26" s="32"/>
      <c r="J26" s="86" t="s">
        <v>112</v>
      </c>
      <c r="K26" s="22" t="s">
        <v>90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108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109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110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43</v>
      </c>
      <c r="B30" s="68">
        <f>SUM(B24:B29)</f>
        <v>6300</v>
      </c>
      <c r="C30" s="68">
        <f>SUM(C24:C29)</f>
        <v>0</v>
      </c>
      <c r="D30" s="166" t="s">
        <v>43</v>
      </c>
      <c r="E30" s="68">
        <f>SUM(E24:E29)</f>
        <v>11600</v>
      </c>
      <c r="F30" s="101">
        <f>SUM(F24:F29)</f>
        <v>0</v>
      </c>
      <c r="G30" s="166" t="s">
        <v>43</v>
      </c>
      <c r="H30" s="68">
        <f>SUM(H24:H29)</f>
        <v>0</v>
      </c>
      <c r="I30" s="69">
        <f>SUM(I24:I29)</f>
        <v>0</v>
      </c>
      <c r="J30" s="166" t="s">
        <v>43</v>
      </c>
      <c r="K30" s="68">
        <f>SUM(K24:K29)</f>
        <v>0</v>
      </c>
      <c r="L30" s="70">
        <f>SUM(L24:L29)</f>
        <v>0</v>
      </c>
      <c r="M30" s="120" t="s">
        <v>43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137</v>
      </c>
      <c r="B32" s="220">
        <f>B40+E40+H40+L40+N40</f>
        <v>10000</v>
      </c>
      <c r="C32" s="221" t="s">
        <v>134</v>
      </c>
      <c r="D32" s="8">
        <f>C40+F40+I40+L40+O40</f>
        <v>0</v>
      </c>
      <c r="E32" s="48" t="s">
        <v>523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633</v>
      </c>
      <c r="B34" s="36">
        <v>2250</v>
      </c>
      <c r="C34" s="11"/>
      <c r="D34" s="77" t="s">
        <v>116</v>
      </c>
      <c r="E34" s="36">
        <v>3250</v>
      </c>
      <c r="F34" s="11"/>
      <c r="G34" s="77" t="s">
        <v>113</v>
      </c>
      <c r="H34" s="36" t="s">
        <v>634</v>
      </c>
      <c r="I34" s="13"/>
      <c r="J34" s="27" t="s">
        <v>113</v>
      </c>
      <c r="K34" s="36" t="s">
        <v>119</v>
      </c>
      <c r="L34" s="13"/>
      <c r="M34" s="77" t="s">
        <v>113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114</v>
      </c>
      <c r="B35" s="133" t="s">
        <v>120</v>
      </c>
      <c r="C35" s="21"/>
      <c r="D35" s="16" t="s">
        <v>117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115</v>
      </c>
      <c r="B36" s="148" t="s">
        <v>120</v>
      </c>
      <c r="C36" s="11"/>
      <c r="D36" s="77" t="s">
        <v>118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43</v>
      </c>
      <c r="B40" s="68">
        <f>SUM(B34:B39)</f>
        <v>2250</v>
      </c>
      <c r="C40" s="68">
        <f>SUM(C34:C39)</f>
        <v>0</v>
      </c>
      <c r="D40" s="120" t="s">
        <v>43</v>
      </c>
      <c r="E40" s="68">
        <f>SUM(E34:E39)</f>
        <v>7300</v>
      </c>
      <c r="F40" s="68">
        <f>SUM(F34:F39)</f>
        <v>0</v>
      </c>
      <c r="G40" s="120" t="s">
        <v>43</v>
      </c>
      <c r="H40" s="68">
        <f>SUM(H34:H39)</f>
        <v>0</v>
      </c>
      <c r="I40" s="68">
        <f>SUM(I34:I39)</f>
        <v>0</v>
      </c>
      <c r="J40" s="120" t="s">
        <v>43</v>
      </c>
      <c r="K40" s="68">
        <f>SUM(K34:K39)</f>
        <v>0</v>
      </c>
      <c r="L40" s="70">
        <f>SUM(L34:L39)</f>
        <v>0</v>
      </c>
      <c r="M40" s="120" t="s">
        <v>43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53" t="s">
        <v>544</v>
      </c>
      <c r="B41" s="354"/>
      <c r="C41" s="354"/>
      <c r="D41" s="354"/>
      <c r="E41" s="354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平成30年12月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SUM(D4+D13+D21+D30)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138</v>
      </c>
      <c r="B4" s="220">
        <f>B11+E11+I11+L11+N11</f>
        <v>10950</v>
      </c>
      <c r="C4" s="221" t="s">
        <v>134</v>
      </c>
      <c r="D4" s="49">
        <f>C11+F11+I11+L11+O11</f>
        <v>0</v>
      </c>
      <c r="E4" s="164" t="s">
        <v>133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37" t="s">
        <v>5</v>
      </c>
      <c r="N5" s="337"/>
      <c r="O5" s="337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124</v>
      </c>
      <c r="B7" s="248">
        <v>2650</v>
      </c>
      <c r="C7" s="248"/>
      <c r="D7" s="250" t="s">
        <v>127</v>
      </c>
      <c r="E7" s="248">
        <v>3550</v>
      </c>
      <c r="F7" s="249"/>
      <c r="G7" s="250" t="s">
        <v>121</v>
      </c>
      <c r="H7" s="248" t="s">
        <v>131</v>
      </c>
      <c r="I7" s="249"/>
      <c r="J7" s="247" t="s">
        <v>121</v>
      </c>
      <c r="K7" s="248" t="s">
        <v>131</v>
      </c>
      <c r="L7" s="249"/>
      <c r="M7" s="250" t="s">
        <v>129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125</v>
      </c>
      <c r="B8" s="232">
        <v>2150</v>
      </c>
      <c r="C8" s="232"/>
      <c r="D8" s="231" t="s">
        <v>556</v>
      </c>
      <c r="E8" s="232">
        <v>1100</v>
      </c>
      <c r="F8" s="233"/>
      <c r="G8" s="235" t="s">
        <v>128</v>
      </c>
      <c r="H8" s="232" t="s">
        <v>132</v>
      </c>
      <c r="I8" s="233"/>
      <c r="J8" s="235" t="s">
        <v>122</v>
      </c>
      <c r="K8" s="232" t="s">
        <v>131</v>
      </c>
      <c r="L8" s="233"/>
      <c r="M8" s="235" t="s">
        <v>130</v>
      </c>
      <c r="N8" s="232" t="s">
        <v>132</v>
      </c>
      <c r="O8" s="233"/>
      <c r="Q8"/>
    </row>
    <row r="9" spans="1:17" s="3" customFormat="1" ht="17.100000000000001" customHeight="1" x14ac:dyDescent="0.15">
      <c r="A9" s="247" t="s">
        <v>126</v>
      </c>
      <c r="B9" s="248">
        <v>1400</v>
      </c>
      <c r="C9" s="248"/>
      <c r="D9" s="250"/>
      <c r="E9" s="248"/>
      <c r="F9" s="249"/>
      <c r="G9" s="247" t="s">
        <v>123</v>
      </c>
      <c r="H9" s="248" t="s">
        <v>131</v>
      </c>
      <c r="I9" s="249"/>
      <c r="J9" s="247" t="s">
        <v>123</v>
      </c>
      <c r="K9" s="248" t="s">
        <v>131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43</v>
      </c>
      <c r="B11" s="244">
        <f>SUM(B7:B10)</f>
        <v>6200</v>
      </c>
      <c r="C11" s="246">
        <f>SUM(C7:C10)</f>
        <v>0</v>
      </c>
      <c r="D11" s="243" t="s">
        <v>43</v>
      </c>
      <c r="E11" s="244">
        <f>SUM(E7:E10)</f>
        <v>4650</v>
      </c>
      <c r="F11" s="246">
        <f>SUM(F7:F10)</f>
        <v>0</v>
      </c>
      <c r="G11" s="243" t="s">
        <v>43</v>
      </c>
      <c r="H11" s="244">
        <f>SUM(H7:H10)</f>
        <v>0</v>
      </c>
      <c r="I11" s="246">
        <f>SUM(I7:I10)</f>
        <v>0</v>
      </c>
      <c r="J11" s="243" t="s">
        <v>43</v>
      </c>
      <c r="K11" s="244">
        <f>SUM(K7:K10)</f>
        <v>0</v>
      </c>
      <c r="L11" s="246">
        <f>SUM(L7:L10)</f>
        <v>0</v>
      </c>
      <c r="M11" s="243" t="s">
        <v>43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139</v>
      </c>
      <c r="B13" s="49">
        <f>B19+E19+H19+K19+N19</f>
        <v>14900</v>
      </c>
      <c r="C13" s="163" t="s">
        <v>134</v>
      </c>
      <c r="D13" s="49">
        <f>C19+F19+I19+L19+O19</f>
        <v>0</v>
      </c>
      <c r="E13" s="164" t="s">
        <v>133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140</v>
      </c>
      <c r="B15" s="53">
        <v>3200</v>
      </c>
      <c r="C15" s="53"/>
      <c r="D15" s="55" t="s">
        <v>552</v>
      </c>
      <c r="E15" s="53">
        <v>1800</v>
      </c>
      <c r="F15" s="60"/>
      <c r="G15" s="55" t="s">
        <v>144</v>
      </c>
      <c r="H15" s="53" t="s">
        <v>90</v>
      </c>
      <c r="I15" s="60"/>
      <c r="J15" s="55" t="s">
        <v>144</v>
      </c>
      <c r="K15" s="53" t="s">
        <v>90</v>
      </c>
      <c r="L15" s="60"/>
      <c r="M15" s="55" t="s">
        <v>144</v>
      </c>
      <c r="N15" s="53">
        <v>600</v>
      </c>
      <c r="O15" s="60"/>
    </row>
    <row r="16" spans="1:17" ht="17.100000000000001" customHeight="1" x14ac:dyDescent="0.15">
      <c r="A16" s="16" t="s">
        <v>141</v>
      </c>
      <c r="B16" s="22">
        <v>3350</v>
      </c>
      <c r="C16" s="22"/>
      <c r="D16" s="16" t="s">
        <v>143</v>
      </c>
      <c r="E16" s="22">
        <v>2700</v>
      </c>
      <c r="F16" s="19"/>
      <c r="G16" s="18" t="s">
        <v>145</v>
      </c>
      <c r="H16" s="22" t="s">
        <v>147</v>
      </c>
      <c r="I16" s="19"/>
      <c r="J16" s="16" t="s">
        <v>145</v>
      </c>
      <c r="K16" s="22" t="s">
        <v>90</v>
      </c>
      <c r="L16" s="19"/>
      <c r="M16" s="18"/>
      <c r="N16" s="22"/>
      <c r="O16" s="19"/>
    </row>
    <row r="17" spans="1:17" ht="17.100000000000001" customHeight="1" x14ac:dyDescent="0.15">
      <c r="A17" s="38" t="s">
        <v>551</v>
      </c>
      <c r="B17" s="39">
        <v>3250</v>
      </c>
      <c r="C17" s="39"/>
      <c r="D17" s="41" t="s">
        <v>142</v>
      </c>
      <c r="E17" s="39" t="s">
        <v>146</v>
      </c>
      <c r="F17" s="40"/>
      <c r="G17" s="42" t="s">
        <v>142</v>
      </c>
      <c r="H17" s="39" t="s">
        <v>90</v>
      </c>
      <c r="I17" s="40"/>
      <c r="J17" s="41" t="s">
        <v>142</v>
      </c>
      <c r="K17" s="39" t="s">
        <v>90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43</v>
      </c>
      <c r="B19" s="68">
        <f>SUM(B15:B18)</f>
        <v>9800</v>
      </c>
      <c r="C19" s="69">
        <f>SUM(C15:C18)</f>
        <v>0</v>
      </c>
      <c r="D19" s="120" t="s">
        <v>43</v>
      </c>
      <c r="E19" s="68">
        <f>SUM(E15:E18)</f>
        <v>4500</v>
      </c>
      <c r="F19" s="69">
        <f>SUM(F15:F18)</f>
        <v>0</v>
      </c>
      <c r="G19" s="120" t="s">
        <v>43</v>
      </c>
      <c r="H19" s="68">
        <f>SUM(H15:H18)</f>
        <v>0</v>
      </c>
      <c r="I19" s="69">
        <f>SUM(I15:I18)</f>
        <v>0</v>
      </c>
      <c r="J19" s="120" t="s">
        <v>43</v>
      </c>
      <c r="K19" s="68">
        <f>SUM(K15:K18)</f>
        <v>0</v>
      </c>
      <c r="L19" s="69">
        <f>SUM(L15:L18)</f>
        <v>0</v>
      </c>
      <c r="M19" s="120" t="s">
        <v>43</v>
      </c>
      <c r="N19" s="68">
        <f>SUM(N15:N18)</f>
        <v>600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148</v>
      </c>
      <c r="B21" s="49">
        <f>B28+E28+N28</f>
        <v>8750</v>
      </c>
      <c r="C21" s="163" t="s">
        <v>134</v>
      </c>
      <c r="D21" s="49">
        <f>C28+F28+I28+L28+O28</f>
        <v>0</v>
      </c>
      <c r="E21" s="164" t="s">
        <v>133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536</v>
      </c>
      <c r="B23" s="254">
        <v>1650</v>
      </c>
      <c r="C23" s="254"/>
      <c r="D23" s="55" t="s">
        <v>553</v>
      </c>
      <c r="E23" s="53">
        <v>2750</v>
      </c>
      <c r="F23" s="54"/>
      <c r="G23" s="55" t="s">
        <v>149</v>
      </c>
      <c r="H23" s="53" t="s">
        <v>511</v>
      </c>
      <c r="I23" s="54"/>
      <c r="J23" s="55" t="s">
        <v>149</v>
      </c>
      <c r="K23" s="53" t="s">
        <v>511</v>
      </c>
      <c r="L23" s="59"/>
      <c r="M23" s="56" t="s">
        <v>155</v>
      </c>
      <c r="N23" s="211" t="s">
        <v>156</v>
      </c>
      <c r="O23" s="60"/>
    </row>
    <row r="24" spans="1:17" ht="17.100000000000001" customHeight="1" x14ac:dyDescent="0.15">
      <c r="A24" s="235" t="s">
        <v>537</v>
      </c>
      <c r="B24" s="232">
        <v>1550</v>
      </c>
      <c r="C24" s="232"/>
      <c r="D24" s="16" t="s">
        <v>152</v>
      </c>
      <c r="E24" s="22" t="s">
        <v>90</v>
      </c>
      <c r="F24" s="21"/>
      <c r="G24" s="16" t="s">
        <v>154</v>
      </c>
      <c r="H24" s="22" t="s">
        <v>511</v>
      </c>
      <c r="I24" s="21"/>
      <c r="J24" s="16" t="s">
        <v>154</v>
      </c>
      <c r="K24" s="22" t="s">
        <v>511</v>
      </c>
      <c r="L24" s="20"/>
      <c r="M24" s="18"/>
      <c r="N24" s="22"/>
      <c r="O24" s="19"/>
    </row>
    <row r="25" spans="1:17" ht="17.100000000000001" customHeight="1" x14ac:dyDescent="0.15">
      <c r="A25" s="235" t="s">
        <v>150</v>
      </c>
      <c r="B25" s="232">
        <v>2200</v>
      </c>
      <c r="C25" s="232"/>
      <c r="D25" s="16" t="s">
        <v>153</v>
      </c>
      <c r="E25" s="22" t="s">
        <v>90</v>
      </c>
      <c r="F25" s="21"/>
      <c r="G25" s="16" t="s">
        <v>152</v>
      </c>
      <c r="H25" s="22" t="s">
        <v>511</v>
      </c>
      <c r="I25" s="21"/>
      <c r="J25" s="16" t="s">
        <v>152</v>
      </c>
      <c r="K25" s="22" t="s">
        <v>511</v>
      </c>
      <c r="L25" s="20"/>
      <c r="M25" s="18"/>
      <c r="N25" s="22"/>
      <c r="O25" s="19"/>
    </row>
    <row r="26" spans="1:17" ht="17.100000000000001" customHeight="1" x14ac:dyDescent="0.15">
      <c r="A26" s="255" t="s">
        <v>151</v>
      </c>
      <c r="B26" s="256">
        <v>600</v>
      </c>
      <c r="C26" s="256"/>
      <c r="D26" s="41"/>
      <c r="E26" s="39"/>
      <c r="F26" s="43"/>
      <c r="G26" s="41" t="s">
        <v>153</v>
      </c>
      <c r="H26" s="39" t="s">
        <v>511</v>
      </c>
      <c r="I26" s="43"/>
      <c r="J26" s="41" t="s">
        <v>153</v>
      </c>
      <c r="K26" s="39" t="s">
        <v>511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43</v>
      </c>
      <c r="B28" s="244">
        <f>SUM(B23:B27)</f>
        <v>6000</v>
      </c>
      <c r="C28" s="245">
        <f>SUM(C23:C27)</f>
        <v>0</v>
      </c>
      <c r="D28" s="120" t="s">
        <v>43</v>
      </c>
      <c r="E28" s="68">
        <f>SUM(E23:E27)</f>
        <v>2750</v>
      </c>
      <c r="F28" s="70">
        <f>SUM(F23:F27)</f>
        <v>0</v>
      </c>
      <c r="G28" s="120" t="s">
        <v>43</v>
      </c>
      <c r="H28" s="68">
        <f>SUM(H23:H27)</f>
        <v>0</v>
      </c>
      <c r="I28" s="70">
        <f>SUM(I23:I27)</f>
        <v>0</v>
      </c>
      <c r="J28" s="120" t="s">
        <v>43</v>
      </c>
      <c r="K28" s="68">
        <f>SUM(K23:K27)</f>
        <v>0</v>
      </c>
      <c r="L28" s="70">
        <f>SUM(L23:L27)</f>
        <v>0</v>
      </c>
      <c r="M28" s="120" t="s">
        <v>43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157</v>
      </c>
      <c r="B30" s="49">
        <f>B38+E38+H38+N38</f>
        <v>6000</v>
      </c>
      <c r="C30" s="163" t="s">
        <v>134</v>
      </c>
      <c r="D30" s="49">
        <f>C38+F38+I38+L38+O38</f>
        <v>0</v>
      </c>
      <c r="E30" s="164" t="s">
        <v>133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535</v>
      </c>
      <c r="B32" s="53">
        <v>1750</v>
      </c>
      <c r="C32" s="54"/>
      <c r="D32" s="55" t="s">
        <v>554</v>
      </c>
      <c r="E32" s="53">
        <v>2100</v>
      </c>
      <c r="F32" s="54"/>
      <c r="G32" s="56" t="s">
        <v>158</v>
      </c>
      <c r="H32" s="53" t="s">
        <v>541</v>
      </c>
      <c r="I32" s="54"/>
      <c r="J32" s="55" t="s">
        <v>158</v>
      </c>
      <c r="K32" s="53" t="s">
        <v>90</v>
      </c>
      <c r="L32" s="57"/>
      <c r="M32" s="58" t="s">
        <v>155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555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43</v>
      </c>
      <c r="B38" s="68">
        <f>SUM(B32:B37)</f>
        <v>1750</v>
      </c>
      <c r="C38" s="70">
        <f>SUM(C32:C37)</f>
        <v>0</v>
      </c>
      <c r="D38" s="243" t="s">
        <v>43</v>
      </c>
      <c r="E38" s="244">
        <f>SUM(E32:E37)</f>
        <v>3850</v>
      </c>
      <c r="F38" s="245">
        <f>SUM(F32:F37)</f>
        <v>0</v>
      </c>
      <c r="G38" s="120" t="s">
        <v>43</v>
      </c>
      <c r="H38" s="68">
        <f>SUM(H32:H37)</f>
        <v>0</v>
      </c>
      <c r="I38" s="70">
        <f>SUM(I32:I37)</f>
        <v>0</v>
      </c>
      <c r="J38" s="120" t="s">
        <v>43</v>
      </c>
      <c r="K38" s="68">
        <f>SUM(K32:K37)</f>
        <v>0</v>
      </c>
      <c r="L38" s="69">
        <f>SUM(L32:L37)</f>
        <v>0</v>
      </c>
      <c r="M38" s="166" t="s">
        <v>43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53" t="s">
        <v>544</v>
      </c>
      <c r="B39" s="354"/>
      <c r="C39" s="354"/>
      <c r="D39" s="354"/>
      <c r="E39" s="354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平成30年12月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SUM(D4+D25)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159</v>
      </c>
      <c r="B4" s="49">
        <f>B23+E23+H23+N23</f>
        <v>51650</v>
      </c>
      <c r="C4" s="163" t="s">
        <v>134</v>
      </c>
      <c r="D4" s="49">
        <f>C23+F23+I23++L23+O23</f>
        <v>0</v>
      </c>
      <c r="E4" s="164" t="s">
        <v>133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161</v>
      </c>
      <c r="B7" s="36">
        <v>2300</v>
      </c>
      <c r="C7" s="36"/>
      <c r="D7" s="51" t="s">
        <v>180</v>
      </c>
      <c r="E7" s="36">
        <v>7550</v>
      </c>
      <c r="F7" s="80"/>
      <c r="G7" s="12" t="s">
        <v>171</v>
      </c>
      <c r="H7" s="36">
        <v>1400</v>
      </c>
      <c r="I7" s="36"/>
      <c r="J7" s="51" t="s">
        <v>160</v>
      </c>
      <c r="K7" s="36" t="s">
        <v>90</v>
      </c>
      <c r="L7" s="33"/>
      <c r="M7" s="51" t="s">
        <v>166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162</v>
      </c>
      <c r="B8" s="22">
        <v>3150</v>
      </c>
      <c r="C8" s="22"/>
      <c r="D8" s="18" t="s">
        <v>558</v>
      </c>
      <c r="E8" s="22">
        <v>3000</v>
      </c>
      <c r="F8" s="19"/>
      <c r="G8" s="28" t="s">
        <v>179</v>
      </c>
      <c r="H8" s="22">
        <v>550</v>
      </c>
      <c r="I8" s="22"/>
      <c r="J8" s="17" t="s">
        <v>171</v>
      </c>
      <c r="K8" s="22" t="s">
        <v>90</v>
      </c>
      <c r="L8" s="32"/>
      <c r="M8" s="18" t="s">
        <v>172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164</v>
      </c>
      <c r="B9" s="22">
        <v>1950</v>
      </c>
      <c r="C9" s="22"/>
      <c r="D9" s="18" t="s">
        <v>181</v>
      </c>
      <c r="E9" s="22">
        <v>2050</v>
      </c>
      <c r="F9" s="19"/>
      <c r="G9" s="28" t="s">
        <v>172</v>
      </c>
      <c r="H9" s="22">
        <v>450</v>
      </c>
      <c r="I9" s="22"/>
      <c r="J9" s="17" t="s">
        <v>172</v>
      </c>
      <c r="K9" s="22" t="s">
        <v>90</v>
      </c>
      <c r="L9" s="32"/>
      <c r="M9" s="18" t="s">
        <v>170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165</v>
      </c>
      <c r="B10" s="22">
        <v>1500</v>
      </c>
      <c r="C10" s="22"/>
      <c r="D10" s="18" t="s">
        <v>182</v>
      </c>
      <c r="E10" s="22">
        <v>1050</v>
      </c>
      <c r="F10" s="19"/>
      <c r="G10" s="28" t="s">
        <v>173</v>
      </c>
      <c r="H10" s="22" t="s">
        <v>91</v>
      </c>
      <c r="I10" s="20"/>
      <c r="J10" s="17" t="s">
        <v>183</v>
      </c>
      <c r="K10" s="22" t="s">
        <v>90</v>
      </c>
      <c r="L10" s="32"/>
      <c r="M10" s="18" t="s">
        <v>175</v>
      </c>
      <c r="N10" s="22" t="s">
        <v>90</v>
      </c>
      <c r="O10" s="94"/>
      <c r="Q10"/>
    </row>
    <row r="11" spans="1:17" s="3" customFormat="1" ht="17.100000000000001" customHeight="1" x14ac:dyDescent="0.15">
      <c r="A11" s="17" t="s">
        <v>167</v>
      </c>
      <c r="B11" s="22">
        <v>1500</v>
      </c>
      <c r="C11" s="22"/>
      <c r="D11" s="18" t="s">
        <v>163</v>
      </c>
      <c r="E11" s="22">
        <v>1050</v>
      </c>
      <c r="F11" s="19"/>
      <c r="G11" s="28" t="s">
        <v>175</v>
      </c>
      <c r="H11" s="22" t="s">
        <v>90</v>
      </c>
      <c r="I11" s="20"/>
      <c r="J11" s="17" t="s">
        <v>166</v>
      </c>
      <c r="K11" s="22" t="s">
        <v>90</v>
      </c>
      <c r="L11" s="32"/>
      <c r="M11" s="18" t="s">
        <v>178</v>
      </c>
      <c r="N11" s="22" t="s">
        <v>91</v>
      </c>
      <c r="O11" s="94"/>
      <c r="Q11"/>
    </row>
    <row r="12" spans="1:17" s="3" customFormat="1" ht="17.100000000000001" customHeight="1" x14ac:dyDescent="0.15">
      <c r="A12" s="17" t="s">
        <v>168</v>
      </c>
      <c r="B12" s="22">
        <v>2050</v>
      </c>
      <c r="C12" s="22"/>
      <c r="D12" s="18" t="s">
        <v>562</v>
      </c>
      <c r="E12" s="22">
        <v>3450</v>
      </c>
      <c r="F12" s="19"/>
      <c r="G12" s="28" t="s">
        <v>176</v>
      </c>
      <c r="H12" s="22" t="s">
        <v>90</v>
      </c>
      <c r="I12" s="20"/>
      <c r="J12" s="17" t="s">
        <v>184</v>
      </c>
      <c r="K12" s="22" t="s">
        <v>90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561</v>
      </c>
      <c r="B13" s="22">
        <v>4750</v>
      </c>
      <c r="C13" s="22"/>
      <c r="D13" s="18" t="s">
        <v>174</v>
      </c>
      <c r="E13" s="22" t="s">
        <v>90</v>
      </c>
      <c r="F13" s="19"/>
      <c r="G13" s="28" t="s">
        <v>177</v>
      </c>
      <c r="H13" s="22" t="s">
        <v>90</v>
      </c>
      <c r="I13" s="20"/>
      <c r="J13" s="17" t="s">
        <v>174</v>
      </c>
      <c r="K13" s="22" t="s">
        <v>90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560</v>
      </c>
      <c r="B14" s="22">
        <v>5000</v>
      </c>
      <c r="C14" s="22"/>
      <c r="D14" s="18" t="s">
        <v>175</v>
      </c>
      <c r="E14" s="22" t="s">
        <v>90</v>
      </c>
      <c r="F14" s="19"/>
      <c r="G14" s="28" t="s">
        <v>178</v>
      </c>
      <c r="H14" s="22" t="s">
        <v>90</v>
      </c>
      <c r="I14" s="20"/>
      <c r="J14" s="17" t="s">
        <v>175</v>
      </c>
      <c r="K14" s="22" t="s">
        <v>90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559</v>
      </c>
      <c r="B15" s="22">
        <v>2700</v>
      </c>
      <c r="C15" s="22"/>
      <c r="D15" s="18" t="s">
        <v>176</v>
      </c>
      <c r="E15" s="22" t="s">
        <v>90</v>
      </c>
      <c r="F15" s="19"/>
      <c r="G15" s="29"/>
      <c r="H15" s="22"/>
      <c r="I15" s="20"/>
      <c r="J15" s="17" t="s">
        <v>176</v>
      </c>
      <c r="K15" s="22" t="s">
        <v>90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563</v>
      </c>
      <c r="B16" s="22">
        <v>2700</v>
      </c>
      <c r="C16" s="22"/>
      <c r="D16" s="18" t="s">
        <v>177</v>
      </c>
      <c r="E16" s="22" t="s">
        <v>90</v>
      </c>
      <c r="F16" s="19"/>
      <c r="G16" s="23"/>
      <c r="H16" s="22"/>
      <c r="I16" s="20"/>
      <c r="J16" s="17" t="s">
        <v>177</v>
      </c>
      <c r="K16" s="22" t="s">
        <v>90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169</v>
      </c>
      <c r="B17" s="36">
        <v>600</v>
      </c>
      <c r="C17" s="36"/>
      <c r="D17" s="51" t="s">
        <v>564</v>
      </c>
      <c r="E17" s="36">
        <v>1200</v>
      </c>
      <c r="F17" s="80"/>
      <c r="G17" s="15"/>
      <c r="H17" s="36"/>
      <c r="I17" s="13"/>
      <c r="J17" s="27" t="s">
        <v>178</v>
      </c>
      <c r="K17" s="36" t="s">
        <v>90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43</v>
      </c>
      <c r="B23" s="68">
        <f>SUM(B7:B22)</f>
        <v>28200</v>
      </c>
      <c r="C23" s="70">
        <f>SUM(C7:C17)</f>
        <v>0</v>
      </c>
      <c r="D23" s="120" t="s">
        <v>43</v>
      </c>
      <c r="E23" s="68">
        <f>SUM(E7:E17)</f>
        <v>19350</v>
      </c>
      <c r="F23" s="69">
        <f>SUM(F7:F17)</f>
        <v>0</v>
      </c>
      <c r="G23" s="166" t="s">
        <v>43</v>
      </c>
      <c r="H23" s="68">
        <f>SUM(H7:H9)</f>
        <v>2400</v>
      </c>
      <c r="I23" s="70">
        <f>SUM(I7:I9)</f>
        <v>0</v>
      </c>
      <c r="J23" s="120" t="s">
        <v>43</v>
      </c>
      <c r="K23" s="68"/>
      <c r="L23" s="69"/>
      <c r="M23" s="120" t="s">
        <v>43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192</v>
      </c>
      <c r="B25" s="49">
        <f>B37+E37+N37</f>
        <v>19350</v>
      </c>
      <c r="C25" s="163" t="s">
        <v>134</v>
      </c>
      <c r="D25" s="49">
        <f>C37+F37+I37+L37+O37</f>
        <v>0</v>
      </c>
      <c r="E25" s="164" t="s">
        <v>133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193</v>
      </c>
      <c r="B27" s="53">
        <v>2500</v>
      </c>
      <c r="C27" s="53"/>
      <c r="D27" s="55" t="s">
        <v>567</v>
      </c>
      <c r="E27" s="53">
        <v>3050</v>
      </c>
      <c r="F27" s="60"/>
      <c r="G27" s="55" t="s">
        <v>185</v>
      </c>
      <c r="H27" s="53" t="s">
        <v>119</v>
      </c>
      <c r="I27" s="60"/>
      <c r="J27" s="55" t="s">
        <v>185</v>
      </c>
      <c r="K27" s="53" t="s">
        <v>119</v>
      </c>
      <c r="L27" s="60"/>
      <c r="M27" s="55" t="s">
        <v>197</v>
      </c>
      <c r="N27" s="53">
        <v>400</v>
      </c>
      <c r="O27" s="60"/>
    </row>
    <row r="28" spans="1:17" ht="17.100000000000001" customHeight="1" x14ac:dyDescent="0.15">
      <c r="A28" s="55" t="s">
        <v>194</v>
      </c>
      <c r="B28" s="53">
        <v>1700</v>
      </c>
      <c r="C28" s="53"/>
      <c r="D28" s="55" t="s">
        <v>569</v>
      </c>
      <c r="E28" s="53">
        <v>2050</v>
      </c>
      <c r="F28" s="60"/>
      <c r="G28" s="55" t="s">
        <v>187</v>
      </c>
      <c r="H28" s="53" t="s">
        <v>119</v>
      </c>
      <c r="I28" s="60"/>
      <c r="J28" s="55" t="s">
        <v>187</v>
      </c>
      <c r="K28" s="53" t="s">
        <v>119</v>
      </c>
      <c r="L28" s="60"/>
      <c r="M28" s="55" t="s">
        <v>198</v>
      </c>
      <c r="N28" s="53">
        <v>100</v>
      </c>
      <c r="O28" s="60"/>
    </row>
    <row r="29" spans="1:17" ht="17.100000000000001" customHeight="1" x14ac:dyDescent="0.15">
      <c r="A29" s="55" t="s">
        <v>195</v>
      </c>
      <c r="B29" s="53">
        <v>1450</v>
      </c>
      <c r="C29" s="53"/>
      <c r="D29" s="55" t="s">
        <v>568</v>
      </c>
      <c r="E29" s="53">
        <v>2550</v>
      </c>
      <c r="F29" s="60"/>
      <c r="G29" s="55" t="s">
        <v>188</v>
      </c>
      <c r="H29" s="53" t="s">
        <v>119</v>
      </c>
      <c r="I29" s="60"/>
      <c r="J29" s="55" t="s">
        <v>190</v>
      </c>
      <c r="K29" s="53" t="s">
        <v>199</v>
      </c>
      <c r="L29" s="60"/>
      <c r="M29" s="55"/>
      <c r="N29" s="53"/>
      <c r="O29" s="60"/>
    </row>
    <row r="30" spans="1:17" ht="17.100000000000001" customHeight="1" x14ac:dyDescent="0.15">
      <c r="A30" s="16" t="s">
        <v>196</v>
      </c>
      <c r="B30" s="22">
        <v>1200</v>
      </c>
      <c r="C30" s="22"/>
      <c r="D30" s="16" t="s">
        <v>186</v>
      </c>
      <c r="E30" s="22" t="s">
        <v>119</v>
      </c>
      <c r="F30" s="19"/>
      <c r="G30" s="18" t="s">
        <v>189</v>
      </c>
      <c r="H30" s="53" t="s">
        <v>119</v>
      </c>
      <c r="I30" s="19"/>
      <c r="J30" s="16" t="s">
        <v>191</v>
      </c>
      <c r="K30" s="22" t="s">
        <v>91</v>
      </c>
      <c r="L30" s="19"/>
      <c r="M30" s="18"/>
      <c r="N30" s="22"/>
      <c r="O30" s="19"/>
    </row>
    <row r="31" spans="1:17" ht="17.100000000000001" customHeight="1" x14ac:dyDescent="0.15">
      <c r="A31" s="38" t="s">
        <v>570</v>
      </c>
      <c r="B31" s="39">
        <v>4350</v>
      </c>
      <c r="C31" s="39"/>
      <c r="D31" s="41"/>
      <c r="E31" s="39"/>
      <c r="F31" s="40"/>
      <c r="G31" s="42" t="s">
        <v>186</v>
      </c>
      <c r="H31" s="39" t="s">
        <v>119</v>
      </c>
      <c r="I31" s="40"/>
      <c r="J31" s="41" t="s">
        <v>186</v>
      </c>
      <c r="K31" s="39" t="s">
        <v>119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43</v>
      </c>
      <c r="B37" s="68">
        <f>SUM(B27:B31)</f>
        <v>11200</v>
      </c>
      <c r="C37" s="69">
        <f>SUM(C27:C31)</f>
        <v>0</v>
      </c>
      <c r="D37" s="120" t="s">
        <v>43</v>
      </c>
      <c r="E37" s="68">
        <f>SUM(E27:E31)</f>
        <v>7650</v>
      </c>
      <c r="F37" s="69">
        <f>SUM(F27:F29)</f>
        <v>0</v>
      </c>
      <c r="G37" s="120" t="s">
        <v>43</v>
      </c>
      <c r="H37" s="68"/>
      <c r="I37" s="69"/>
      <c r="J37" s="120" t="s">
        <v>43</v>
      </c>
      <c r="K37" s="68"/>
      <c r="L37" s="69"/>
      <c r="M37" s="120" t="s">
        <v>43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53" t="s">
        <v>544</v>
      </c>
      <c r="B38" s="354"/>
      <c r="C38" s="354"/>
      <c r="D38" s="354"/>
      <c r="E38" s="354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平成30年12月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SUM(D4+D14+D23+D32)</f>
        <v>0</v>
      </c>
      <c r="M2" s="306"/>
      <c r="N2" s="335"/>
      <c r="O2" s="336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200</v>
      </c>
      <c r="B4" s="49">
        <f>B12+E12+H12+K12+N12</f>
        <v>10950</v>
      </c>
      <c r="C4" s="9" t="s">
        <v>134</v>
      </c>
      <c r="D4" s="8">
        <f>C12+F12+I12+L12+O12</f>
        <v>0</v>
      </c>
      <c r="E4" s="7" t="s">
        <v>133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574</v>
      </c>
      <c r="B7" s="53">
        <v>2250</v>
      </c>
      <c r="C7" s="53"/>
      <c r="D7" s="55" t="s">
        <v>202</v>
      </c>
      <c r="E7" s="53" t="s">
        <v>119</v>
      </c>
      <c r="F7" s="54"/>
      <c r="G7" s="55" t="s">
        <v>202</v>
      </c>
      <c r="H7" s="53" t="s">
        <v>119</v>
      </c>
      <c r="I7" s="54"/>
      <c r="J7" s="55" t="s">
        <v>202</v>
      </c>
      <c r="K7" s="53" t="s">
        <v>119</v>
      </c>
      <c r="L7" s="59"/>
      <c r="M7" s="56" t="s">
        <v>202</v>
      </c>
      <c r="N7" s="53">
        <v>150</v>
      </c>
      <c r="O7" s="94"/>
    </row>
    <row r="8" spans="1:17" ht="17.100000000000001" customHeight="1" x14ac:dyDescent="0.15">
      <c r="A8" s="50" t="s">
        <v>575</v>
      </c>
      <c r="B8" s="22">
        <v>2500</v>
      </c>
      <c r="C8" s="22"/>
      <c r="D8" s="16" t="s">
        <v>203</v>
      </c>
      <c r="E8" s="22" t="s">
        <v>119</v>
      </c>
      <c r="F8" s="21"/>
      <c r="G8" s="16" t="s">
        <v>203</v>
      </c>
      <c r="H8" s="22" t="s">
        <v>119</v>
      </c>
      <c r="I8" s="21"/>
      <c r="J8" s="16" t="s">
        <v>203</v>
      </c>
      <c r="K8" s="22" t="s">
        <v>119</v>
      </c>
      <c r="L8" s="20"/>
      <c r="M8" s="18" t="s">
        <v>203</v>
      </c>
      <c r="N8" s="22">
        <v>100</v>
      </c>
      <c r="O8" s="94"/>
    </row>
    <row r="9" spans="1:17" ht="17.100000000000001" customHeight="1" x14ac:dyDescent="0.15">
      <c r="A9" s="17" t="s">
        <v>576</v>
      </c>
      <c r="B9" s="22">
        <v>5950</v>
      </c>
      <c r="C9" s="22"/>
      <c r="D9" s="16" t="s">
        <v>204</v>
      </c>
      <c r="E9" s="22" t="s">
        <v>119</v>
      </c>
      <c r="F9" s="21"/>
      <c r="G9" s="16" t="s">
        <v>204</v>
      </c>
      <c r="H9" s="22" t="s">
        <v>119</v>
      </c>
      <c r="I9" s="21"/>
      <c r="J9" s="16" t="s">
        <v>204</v>
      </c>
      <c r="K9" s="22" t="s">
        <v>119</v>
      </c>
      <c r="L9" s="20"/>
      <c r="M9" s="18"/>
      <c r="N9" s="22"/>
      <c r="O9" s="99"/>
    </row>
    <row r="10" spans="1:17" ht="17.100000000000001" customHeight="1" x14ac:dyDescent="0.15">
      <c r="A10" s="38" t="s">
        <v>177</v>
      </c>
      <c r="B10" s="152" t="s">
        <v>201</v>
      </c>
      <c r="C10" s="43"/>
      <c r="D10" s="41" t="s">
        <v>177</v>
      </c>
      <c r="E10" s="152" t="s">
        <v>201</v>
      </c>
      <c r="F10" s="43"/>
      <c r="G10" s="41" t="s">
        <v>177</v>
      </c>
      <c r="H10" s="152" t="s">
        <v>201</v>
      </c>
      <c r="I10" s="43"/>
      <c r="J10" s="41" t="s">
        <v>177</v>
      </c>
      <c r="K10" s="152" t="s">
        <v>201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43</v>
      </c>
      <c r="B12" s="68">
        <f>SUM(B7:B11)</f>
        <v>10700</v>
      </c>
      <c r="C12" s="70">
        <f>SUM(C7:C11)</f>
        <v>0</v>
      </c>
      <c r="D12" s="120" t="s">
        <v>43</v>
      </c>
      <c r="E12" s="68">
        <f>SUM(E7:E11)</f>
        <v>0</v>
      </c>
      <c r="F12" s="70">
        <f>SUM(F7:F11)</f>
        <v>0</v>
      </c>
      <c r="G12" s="120" t="s">
        <v>43</v>
      </c>
      <c r="H12" s="68">
        <f>SUM(H7:H11)</f>
        <v>0</v>
      </c>
      <c r="I12" s="70">
        <f>SUM(I7:I11)</f>
        <v>0</v>
      </c>
      <c r="J12" s="120" t="s">
        <v>43</v>
      </c>
      <c r="K12" s="68">
        <f>SUM(K7:K11)</f>
        <v>0</v>
      </c>
      <c r="L12" s="70">
        <f>SUM(L7:L11)</f>
        <v>0</v>
      </c>
      <c r="M12" s="120" t="s">
        <v>43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205</v>
      </c>
      <c r="B14" s="49">
        <f>B21+E21+H21+K21+N21</f>
        <v>9700</v>
      </c>
      <c r="C14" s="9" t="s">
        <v>134</v>
      </c>
      <c r="D14" s="8">
        <f>C21+F21+I21+L21+O21</f>
        <v>0</v>
      </c>
      <c r="E14" s="7" t="s">
        <v>133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207</v>
      </c>
      <c r="B16" s="53">
        <v>1100</v>
      </c>
      <c r="C16" s="94"/>
      <c r="D16" s="95" t="s">
        <v>565</v>
      </c>
      <c r="E16" s="53">
        <v>1950</v>
      </c>
      <c r="F16" s="98"/>
      <c r="G16" s="102" t="s">
        <v>206</v>
      </c>
      <c r="H16" s="53" t="s">
        <v>119</v>
      </c>
      <c r="I16" s="98"/>
      <c r="J16" s="95" t="s">
        <v>206</v>
      </c>
      <c r="K16" s="53" t="s">
        <v>90</v>
      </c>
      <c r="L16" s="107"/>
      <c r="M16" s="58" t="s">
        <v>212</v>
      </c>
      <c r="N16" s="53">
        <v>400</v>
      </c>
      <c r="O16" s="94"/>
    </row>
    <row r="17" spans="1:17" ht="17.100000000000001" customHeight="1" x14ac:dyDescent="0.15">
      <c r="A17" s="93" t="s">
        <v>208</v>
      </c>
      <c r="B17" s="22">
        <v>700</v>
      </c>
      <c r="C17" s="94"/>
      <c r="D17" s="96" t="s">
        <v>635</v>
      </c>
      <c r="E17" s="22">
        <v>2800</v>
      </c>
      <c r="F17" s="99"/>
      <c r="G17" s="103" t="s">
        <v>209</v>
      </c>
      <c r="H17" s="22" t="s">
        <v>119</v>
      </c>
      <c r="I17" s="99"/>
      <c r="J17" s="96" t="s">
        <v>209</v>
      </c>
      <c r="K17" s="22" t="s">
        <v>91</v>
      </c>
      <c r="L17" s="94"/>
      <c r="M17" s="106"/>
      <c r="N17" s="22"/>
      <c r="O17" s="94"/>
    </row>
    <row r="18" spans="1:17" ht="17.100000000000001" customHeight="1" x14ac:dyDescent="0.15">
      <c r="A18" s="93" t="s">
        <v>671</v>
      </c>
      <c r="B18" s="22">
        <v>1400</v>
      </c>
      <c r="C18" s="94"/>
      <c r="D18" s="96" t="s">
        <v>566</v>
      </c>
      <c r="E18" s="22">
        <v>1350</v>
      </c>
      <c r="F18" s="99"/>
      <c r="G18" s="103" t="s">
        <v>210</v>
      </c>
      <c r="H18" s="22" t="s">
        <v>636</v>
      </c>
      <c r="I18" s="99"/>
      <c r="J18" s="96" t="s">
        <v>210</v>
      </c>
      <c r="K18" s="22" t="s">
        <v>91</v>
      </c>
      <c r="L18" s="94"/>
      <c r="M18" s="106"/>
      <c r="N18" s="22"/>
      <c r="O18" s="94"/>
    </row>
    <row r="19" spans="1:17" ht="17.100000000000001" customHeight="1" x14ac:dyDescent="0.15">
      <c r="A19" s="38" t="s">
        <v>672</v>
      </c>
      <c r="B19" s="39" t="s">
        <v>670</v>
      </c>
      <c r="C19" s="94"/>
      <c r="D19" s="47" t="s">
        <v>211</v>
      </c>
      <c r="E19" s="39" t="s">
        <v>119</v>
      </c>
      <c r="F19" s="100"/>
      <c r="G19" s="104" t="s">
        <v>211</v>
      </c>
      <c r="H19" s="39" t="s">
        <v>119</v>
      </c>
      <c r="I19" s="105"/>
      <c r="J19" s="47" t="s">
        <v>519</v>
      </c>
      <c r="K19" s="39" t="s">
        <v>91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520</v>
      </c>
      <c r="K20" s="108" t="s">
        <v>90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43</v>
      </c>
      <c r="B21" s="68">
        <f>SUM(B16:B20)</f>
        <v>3200</v>
      </c>
      <c r="C21" s="101">
        <f>SUM(C16:C20)</f>
        <v>0</v>
      </c>
      <c r="D21" s="166" t="s">
        <v>43</v>
      </c>
      <c r="E21" s="68">
        <f>SUM(E16:E20)</f>
        <v>6100</v>
      </c>
      <c r="F21" s="101">
        <f>SUM(F16:F20)</f>
        <v>0</v>
      </c>
      <c r="G21" s="166" t="s">
        <v>43</v>
      </c>
      <c r="H21" s="68">
        <f>SUM(H16:H20)</f>
        <v>0</v>
      </c>
      <c r="I21" s="101">
        <f>SUM(I16:I20)</f>
        <v>0</v>
      </c>
      <c r="J21" s="166" t="s">
        <v>43</v>
      </c>
      <c r="K21" s="68">
        <f>SUM(K16:K20)</f>
        <v>0</v>
      </c>
      <c r="L21" s="101">
        <f>SUM(L16:L20)</f>
        <v>0</v>
      </c>
      <c r="M21" s="166" t="s">
        <v>43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213</v>
      </c>
      <c r="B23" s="49">
        <f>B30+E30+H30+K30+N30</f>
        <v>8300</v>
      </c>
      <c r="C23" s="9" t="s">
        <v>134</v>
      </c>
      <c r="D23" s="8">
        <f>C30+F30+I30+L30+O30</f>
        <v>0</v>
      </c>
      <c r="E23" s="7" t="s">
        <v>133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214</v>
      </c>
      <c r="B25" s="36">
        <v>2100</v>
      </c>
      <c r="C25" s="36"/>
      <c r="D25" s="51" t="s">
        <v>577</v>
      </c>
      <c r="E25" s="36">
        <v>3200</v>
      </c>
      <c r="F25" s="80"/>
      <c r="G25" s="12" t="s">
        <v>218</v>
      </c>
      <c r="H25" s="36">
        <v>400</v>
      </c>
      <c r="I25" s="36"/>
      <c r="J25" s="51" t="s">
        <v>217</v>
      </c>
      <c r="K25" s="36" t="s">
        <v>119</v>
      </c>
      <c r="L25" s="33"/>
      <c r="M25" s="51" t="s">
        <v>217</v>
      </c>
      <c r="N25" s="36" t="s">
        <v>220</v>
      </c>
      <c r="O25" s="33"/>
      <c r="Q25"/>
    </row>
    <row r="26" spans="1:17" s="3" customFormat="1" ht="17.100000000000001" customHeight="1" x14ac:dyDescent="0.15">
      <c r="A26" s="17" t="s">
        <v>215</v>
      </c>
      <c r="B26" s="22">
        <v>400</v>
      </c>
      <c r="C26" s="22"/>
      <c r="D26" s="18" t="s">
        <v>578</v>
      </c>
      <c r="E26" s="22">
        <v>1650</v>
      </c>
      <c r="F26" s="19"/>
      <c r="G26" s="28" t="s">
        <v>216</v>
      </c>
      <c r="H26" s="22" t="s">
        <v>220</v>
      </c>
      <c r="I26" s="20"/>
      <c r="J26" s="17" t="s">
        <v>221</v>
      </c>
      <c r="K26" s="22" t="s">
        <v>119</v>
      </c>
      <c r="L26" s="32"/>
      <c r="M26" s="18" t="s">
        <v>216</v>
      </c>
      <c r="N26" s="22" t="s">
        <v>220</v>
      </c>
      <c r="O26" s="32"/>
      <c r="Q26"/>
    </row>
    <row r="27" spans="1:17" s="3" customFormat="1" ht="17.100000000000001" customHeight="1" x14ac:dyDescent="0.15">
      <c r="A27" s="17" t="s">
        <v>518</v>
      </c>
      <c r="B27" s="22">
        <v>550</v>
      </c>
      <c r="C27" s="22"/>
      <c r="D27" s="18" t="s">
        <v>178</v>
      </c>
      <c r="E27" s="133" t="s">
        <v>201</v>
      </c>
      <c r="F27" s="19"/>
      <c r="G27" s="28" t="s">
        <v>219</v>
      </c>
      <c r="H27" s="22" t="s">
        <v>119</v>
      </c>
      <c r="I27" s="20"/>
      <c r="J27" s="17" t="s">
        <v>216</v>
      </c>
      <c r="K27" s="22" t="s">
        <v>91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178</v>
      </c>
      <c r="B28" s="133" t="s">
        <v>201</v>
      </c>
      <c r="C28" s="21"/>
      <c r="D28" s="18"/>
      <c r="E28" s="39"/>
      <c r="F28" s="19"/>
      <c r="G28" s="28" t="s">
        <v>178</v>
      </c>
      <c r="H28" s="212" t="s">
        <v>201</v>
      </c>
      <c r="I28" s="20"/>
      <c r="J28" s="17" t="s">
        <v>178</v>
      </c>
      <c r="K28" s="213" t="s">
        <v>222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43</v>
      </c>
      <c r="B30" s="68">
        <f>SUM(B25:B29)</f>
        <v>3050</v>
      </c>
      <c r="C30" s="101">
        <f>SUM(C25:C29)</f>
        <v>0</v>
      </c>
      <c r="D30" s="166" t="s">
        <v>43</v>
      </c>
      <c r="E30" s="68">
        <f>SUM(E25:E29)</f>
        <v>4850</v>
      </c>
      <c r="F30" s="101">
        <f>SUM(F25:F29)</f>
        <v>0</v>
      </c>
      <c r="G30" s="166" t="s">
        <v>43</v>
      </c>
      <c r="H30" s="68">
        <f>SUM(H25:H29)</f>
        <v>400</v>
      </c>
      <c r="I30" s="101">
        <f>SUM(I25:I29)</f>
        <v>0</v>
      </c>
      <c r="J30" s="166" t="s">
        <v>43</v>
      </c>
      <c r="K30" s="68">
        <f>SUM(K25:K29)</f>
        <v>0</v>
      </c>
      <c r="L30" s="101">
        <f>SUM(L25:L29)</f>
        <v>0</v>
      </c>
      <c r="M30" s="166" t="s">
        <v>43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223</v>
      </c>
      <c r="B32" s="49">
        <f>B39+E39++H39+K39+N39</f>
        <v>11200</v>
      </c>
      <c r="C32" s="9" t="s">
        <v>134</v>
      </c>
      <c r="D32" s="8">
        <f>C39+F39+I39+L39+O39</f>
        <v>0</v>
      </c>
      <c r="E32" s="7" t="s">
        <v>133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531</v>
      </c>
      <c r="B34" s="22">
        <v>3450</v>
      </c>
      <c r="C34" s="22"/>
      <c r="D34" s="18" t="s">
        <v>571</v>
      </c>
      <c r="E34" s="22">
        <v>3000</v>
      </c>
      <c r="F34" s="94"/>
      <c r="G34" s="28" t="s">
        <v>227</v>
      </c>
      <c r="H34" s="22" t="s">
        <v>119</v>
      </c>
      <c r="I34" s="20"/>
      <c r="J34" s="17" t="s">
        <v>227</v>
      </c>
      <c r="K34" s="22" t="s">
        <v>119</v>
      </c>
      <c r="L34" s="32"/>
      <c r="M34" s="16" t="s">
        <v>227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573</v>
      </c>
      <c r="B35" s="22">
        <v>1850</v>
      </c>
      <c r="C35" s="22"/>
      <c r="D35" s="18" t="s">
        <v>572</v>
      </c>
      <c r="E35" s="22">
        <v>2350</v>
      </c>
      <c r="F35" s="94"/>
      <c r="G35" s="28" t="s">
        <v>224</v>
      </c>
      <c r="H35" s="22" t="s">
        <v>119</v>
      </c>
      <c r="I35" s="20"/>
      <c r="J35" s="17" t="s">
        <v>224</v>
      </c>
      <c r="K35" s="22" t="s">
        <v>119</v>
      </c>
      <c r="L35" s="32"/>
      <c r="M35" s="18" t="s">
        <v>228</v>
      </c>
      <c r="N35" s="22" t="s">
        <v>220</v>
      </c>
      <c r="O35" s="32"/>
      <c r="Q35"/>
    </row>
    <row r="36" spans="1:17" s="3" customFormat="1" ht="17.100000000000001" customHeight="1" x14ac:dyDescent="0.15">
      <c r="A36" s="17" t="s">
        <v>225</v>
      </c>
      <c r="B36" s="22">
        <v>300</v>
      </c>
      <c r="C36" s="22"/>
      <c r="D36" s="18" t="s">
        <v>224</v>
      </c>
      <c r="E36" s="22" t="s">
        <v>119</v>
      </c>
      <c r="F36" s="19"/>
      <c r="G36" s="29" t="s">
        <v>226</v>
      </c>
      <c r="H36" s="22" t="s">
        <v>119</v>
      </c>
      <c r="I36" s="20"/>
      <c r="J36" s="17" t="s">
        <v>226</v>
      </c>
      <c r="K36" s="22" t="s">
        <v>119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226</v>
      </c>
      <c r="E37" s="22" t="s">
        <v>119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43</v>
      </c>
      <c r="B39" s="68">
        <f>SUM(B34:B38)</f>
        <v>5600</v>
      </c>
      <c r="C39" s="70">
        <f>SUM(C34:C38)</f>
        <v>0</v>
      </c>
      <c r="D39" s="120" t="s">
        <v>43</v>
      </c>
      <c r="E39" s="68">
        <f>SUM(E34:E38)</f>
        <v>5350</v>
      </c>
      <c r="F39" s="69">
        <f>SUM(F34:F38)</f>
        <v>0</v>
      </c>
      <c r="G39" s="166" t="s">
        <v>43</v>
      </c>
      <c r="H39" s="68">
        <f>SUM(H34:H38)</f>
        <v>0</v>
      </c>
      <c r="I39" s="70">
        <f>SUM(I34:I38)</f>
        <v>0</v>
      </c>
      <c r="J39" s="120" t="s">
        <v>43</v>
      </c>
      <c r="K39" s="68">
        <f>SUM(K34:K38)</f>
        <v>0</v>
      </c>
      <c r="L39" s="69">
        <f>SUM(L34:L38)</f>
        <v>0</v>
      </c>
      <c r="M39" s="120" t="s">
        <v>43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53" t="s">
        <v>544</v>
      </c>
      <c r="B40" s="354"/>
      <c r="C40" s="354"/>
      <c r="D40" s="354"/>
      <c r="E40" s="354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平成30年12月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D4+D20+D27+D37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229</v>
      </c>
      <c r="B4" s="49">
        <f>B18+E18+H18+K18+N18</f>
        <v>25150</v>
      </c>
      <c r="C4" s="9" t="s">
        <v>134</v>
      </c>
      <c r="D4" s="8">
        <f>C18+F18+I18++L18+O18</f>
        <v>0</v>
      </c>
      <c r="E4" s="7" t="s">
        <v>133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230</v>
      </c>
      <c r="B7" s="53">
        <v>1750</v>
      </c>
      <c r="C7" s="53"/>
      <c r="D7" s="55" t="s">
        <v>240</v>
      </c>
      <c r="E7" s="53">
        <v>2400</v>
      </c>
      <c r="F7" s="60"/>
      <c r="G7" s="55" t="s">
        <v>690</v>
      </c>
      <c r="H7" s="53">
        <v>300</v>
      </c>
      <c r="I7" s="53"/>
      <c r="J7" s="55" t="s">
        <v>253</v>
      </c>
      <c r="K7" s="53" t="s">
        <v>248</v>
      </c>
      <c r="L7" s="60"/>
      <c r="M7" s="55" t="s">
        <v>257</v>
      </c>
      <c r="N7" s="53">
        <v>600</v>
      </c>
      <c r="O7" s="94"/>
    </row>
    <row r="8" spans="1:17" ht="17.100000000000001" customHeight="1" x14ac:dyDescent="0.15">
      <c r="A8" s="55" t="s">
        <v>231</v>
      </c>
      <c r="B8" s="53">
        <v>1350</v>
      </c>
      <c r="C8" s="53"/>
      <c r="D8" s="55" t="s">
        <v>241</v>
      </c>
      <c r="E8" s="53">
        <v>2650</v>
      </c>
      <c r="F8" s="60"/>
      <c r="G8" s="55" t="s">
        <v>249</v>
      </c>
      <c r="H8" s="53">
        <v>450</v>
      </c>
      <c r="I8" s="53"/>
      <c r="J8" s="55" t="s">
        <v>254</v>
      </c>
      <c r="K8" s="53" t="s">
        <v>248</v>
      </c>
      <c r="L8" s="60"/>
      <c r="M8" s="261" t="s">
        <v>245</v>
      </c>
      <c r="N8" s="262">
        <v>150</v>
      </c>
      <c r="O8" s="98"/>
    </row>
    <row r="9" spans="1:17" ht="17.100000000000001" customHeight="1" x14ac:dyDescent="0.15">
      <c r="A9" s="55" t="s">
        <v>232</v>
      </c>
      <c r="B9" s="53">
        <v>1500</v>
      </c>
      <c r="C9" s="53"/>
      <c r="D9" s="55" t="s">
        <v>242</v>
      </c>
      <c r="E9" s="53">
        <v>2100</v>
      </c>
      <c r="F9" s="60"/>
      <c r="G9" s="55" t="s">
        <v>250</v>
      </c>
      <c r="H9" s="53" t="s">
        <v>248</v>
      </c>
      <c r="I9" s="60"/>
      <c r="J9" s="55" t="s">
        <v>255</v>
      </c>
      <c r="K9" s="53" t="s">
        <v>248</v>
      </c>
      <c r="L9" s="60"/>
      <c r="M9" s="55"/>
      <c r="N9" s="53"/>
      <c r="O9" s="98"/>
    </row>
    <row r="10" spans="1:17" ht="17.100000000000001" customHeight="1" x14ac:dyDescent="0.15">
      <c r="A10" s="55" t="s">
        <v>233</v>
      </c>
      <c r="B10" s="53">
        <v>1600</v>
      </c>
      <c r="C10" s="53"/>
      <c r="D10" s="55" t="s">
        <v>243</v>
      </c>
      <c r="E10" s="53">
        <v>2250</v>
      </c>
      <c r="F10" s="60"/>
      <c r="G10" s="55" t="s">
        <v>251</v>
      </c>
      <c r="H10" s="53" t="s">
        <v>248</v>
      </c>
      <c r="I10" s="60"/>
      <c r="J10" s="55" t="s">
        <v>256</v>
      </c>
      <c r="K10" s="53" t="s">
        <v>248</v>
      </c>
      <c r="L10" s="60"/>
      <c r="M10" s="55"/>
      <c r="N10" s="53"/>
      <c r="O10" s="60"/>
    </row>
    <row r="11" spans="1:17" ht="17.100000000000001" customHeight="1" x14ac:dyDescent="0.15">
      <c r="A11" s="257" t="s">
        <v>234</v>
      </c>
      <c r="B11" s="254">
        <v>1750</v>
      </c>
      <c r="C11" s="254"/>
      <c r="D11" s="257" t="s">
        <v>244</v>
      </c>
      <c r="E11" s="254">
        <v>1450</v>
      </c>
      <c r="F11" s="258"/>
      <c r="G11" s="55" t="s">
        <v>252</v>
      </c>
      <c r="H11" s="53" t="s">
        <v>248</v>
      </c>
      <c r="I11" s="60"/>
      <c r="J11" s="55" t="s">
        <v>250</v>
      </c>
      <c r="K11" s="53" t="s">
        <v>248</v>
      </c>
      <c r="L11" s="60"/>
      <c r="M11" s="55"/>
      <c r="N11" s="53"/>
      <c r="O11" s="60"/>
    </row>
    <row r="12" spans="1:17" ht="17.100000000000001" customHeight="1" x14ac:dyDescent="0.15">
      <c r="A12" s="257" t="s">
        <v>235</v>
      </c>
      <c r="B12" s="254">
        <v>600</v>
      </c>
      <c r="C12" s="254"/>
      <c r="D12" s="257" t="s">
        <v>251</v>
      </c>
      <c r="E12" s="254" t="s">
        <v>248</v>
      </c>
      <c r="F12" s="258"/>
      <c r="G12" s="55" t="s">
        <v>245</v>
      </c>
      <c r="H12" s="53" t="s">
        <v>248</v>
      </c>
      <c r="I12" s="60"/>
      <c r="J12" s="55" t="s">
        <v>251</v>
      </c>
      <c r="K12" s="53" t="s">
        <v>248</v>
      </c>
      <c r="L12" s="60"/>
      <c r="M12" s="55"/>
      <c r="N12" s="53"/>
      <c r="O12" s="60"/>
    </row>
    <row r="13" spans="1:17" ht="17.100000000000001" customHeight="1" x14ac:dyDescent="0.15">
      <c r="A13" s="257" t="s">
        <v>236</v>
      </c>
      <c r="B13" s="254">
        <v>1650</v>
      </c>
      <c r="C13" s="254"/>
      <c r="D13" s="257" t="s">
        <v>252</v>
      </c>
      <c r="E13" s="254" t="s">
        <v>248</v>
      </c>
      <c r="F13" s="258"/>
      <c r="G13" s="55" t="s">
        <v>246</v>
      </c>
      <c r="H13" s="53" t="s">
        <v>248</v>
      </c>
      <c r="I13" s="60"/>
      <c r="J13" s="55" t="s">
        <v>252</v>
      </c>
      <c r="K13" s="53" t="s">
        <v>248</v>
      </c>
      <c r="L13" s="60"/>
      <c r="M13" s="55"/>
      <c r="N13" s="53"/>
      <c r="O13" s="60"/>
    </row>
    <row r="14" spans="1:17" ht="17.100000000000001" customHeight="1" x14ac:dyDescent="0.15">
      <c r="A14" s="257" t="s">
        <v>237</v>
      </c>
      <c r="B14" s="254">
        <v>1000</v>
      </c>
      <c r="C14" s="254"/>
      <c r="D14" s="257" t="s">
        <v>245</v>
      </c>
      <c r="E14" s="254" t="s">
        <v>248</v>
      </c>
      <c r="F14" s="258"/>
      <c r="G14" s="55" t="s">
        <v>247</v>
      </c>
      <c r="H14" s="53" t="s">
        <v>248</v>
      </c>
      <c r="I14" s="60"/>
      <c r="J14" s="55" t="s">
        <v>245</v>
      </c>
      <c r="K14" s="53" t="s">
        <v>248</v>
      </c>
      <c r="L14" s="60"/>
      <c r="M14" s="55"/>
      <c r="N14" s="53"/>
      <c r="O14" s="60"/>
    </row>
    <row r="15" spans="1:17" ht="17.100000000000001" customHeight="1" x14ac:dyDescent="0.15">
      <c r="A15" s="231" t="s">
        <v>238</v>
      </c>
      <c r="B15" s="254">
        <v>900</v>
      </c>
      <c r="C15" s="254"/>
      <c r="D15" s="231" t="s">
        <v>246</v>
      </c>
      <c r="E15" s="232" t="s">
        <v>248</v>
      </c>
      <c r="F15" s="258"/>
      <c r="G15" s="55"/>
      <c r="H15" s="53"/>
      <c r="I15" s="60"/>
      <c r="J15" s="55" t="s">
        <v>246</v>
      </c>
      <c r="K15" s="53" t="s">
        <v>248</v>
      </c>
      <c r="L15" s="60"/>
      <c r="M15" s="55"/>
      <c r="N15" s="53"/>
      <c r="O15" s="60"/>
    </row>
    <row r="16" spans="1:17" ht="17.100000000000001" customHeight="1" x14ac:dyDescent="0.15">
      <c r="A16" s="255" t="s">
        <v>239</v>
      </c>
      <c r="B16" s="232">
        <v>700</v>
      </c>
      <c r="C16" s="232"/>
      <c r="D16" s="260" t="s">
        <v>247</v>
      </c>
      <c r="E16" s="256" t="s">
        <v>248</v>
      </c>
      <c r="F16" s="233"/>
      <c r="G16" s="18"/>
      <c r="H16" s="53"/>
      <c r="I16" s="19"/>
      <c r="J16" s="16" t="s">
        <v>247</v>
      </c>
      <c r="K16" s="22" t="s">
        <v>248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43</v>
      </c>
      <c r="B18" s="244">
        <f>SUM(B7:B17)</f>
        <v>12800</v>
      </c>
      <c r="C18" s="246">
        <f>SUM(C7:C17)</f>
        <v>0</v>
      </c>
      <c r="D18" s="243" t="s">
        <v>43</v>
      </c>
      <c r="E18" s="244">
        <f>SUM(E7:E17)</f>
        <v>10850</v>
      </c>
      <c r="F18" s="246">
        <f>SUM(F7:F17)</f>
        <v>0</v>
      </c>
      <c r="G18" s="120" t="s">
        <v>43</v>
      </c>
      <c r="H18" s="68">
        <f>SUM(H7:H17)</f>
        <v>750</v>
      </c>
      <c r="I18" s="69">
        <f>SUM(I7:I17)</f>
        <v>0</v>
      </c>
      <c r="J18" s="120" t="s">
        <v>43</v>
      </c>
      <c r="K18" s="68">
        <f>SUM(K7:K17)</f>
        <v>0</v>
      </c>
      <c r="L18" s="69">
        <f>SUM(L7:L17)</f>
        <v>0</v>
      </c>
      <c r="M18" s="120" t="s">
        <v>43</v>
      </c>
      <c r="N18" s="68">
        <f>SUM(N7:N17)</f>
        <v>750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258</v>
      </c>
      <c r="B20" s="49">
        <f>B25+E25+H25+K25+N25</f>
        <v>7050</v>
      </c>
      <c r="C20" s="9" t="s">
        <v>134</v>
      </c>
      <c r="D20" s="8">
        <f>C25+F25+I25+L25+O25</f>
        <v>0</v>
      </c>
      <c r="E20" s="7" t="s">
        <v>133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259</v>
      </c>
      <c r="B22" s="53">
        <v>2100</v>
      </c>
      <c r="C22" s="53"/>
      <c r="D22" s="55" t="s">
        <v>264</v>
      </c>
      <c r="E22" s="53">
        <v>2000</v>
      </c>
      <c r="F22" s="54"/>
      <c r="G22" s="55" t="s">
        <v>261</v>
      </c>
      <c r="H22" s="53" t="s">
        <v>248</v>
      </c>
      <c r="I22" s="54"/>
      <c r="J22" s="55" t="s">
        <v>261</v>
      </c>
      <c r="K22" s="53" t="s">
        <v>248</v>
      </c>
      <c r="L22" s="59"/>
      <c r="M22" s="56" t="s">
        <v>261</v>
      </c>
      <c r="N22" s="53" t="s">
        <v>267</v>
      </c>
      <c r="O22" s="60"/>
    </row>
    <row r="23" spans="1:17" ht="17.100000000000001" customHeight="1" x14ac:dyDescent="0.15">
      <c r="A23" s="17" t="s">
        <v>260</v>
      </c>
      <c r="B23" s="22">
        <v>700</v>
      </c>
      <c r="C23" s="22"/>
      <c r="D23" s="16" t="s">
        <v>584</v>
      </c>
      <c r="E23" s="22">
        <v>900</v>
      </c>
      <c r="F23" s="21"/>
      <c r="G23" s="16" t="s">
        <v>265</v>
      </c>
      <c r="H23" s="22" t="s">
        <v>248</v>
      </c>
      <c r="I23" s="21"/>
      <c r="J23" s="16" t="s">
        <v>265</v>
      </c>
      <c r="K23" s="22" t="s">
        <v>248</v>
      </c>
      <c r="L23" s="20"/>
      <c r="M23" s="18" t="s">
        <v>262</v>
      </c>
      <c r="N23" s="22" t="s">
        <v>267</v>
      </c>
      <c r="O23" s="19"/>
    </row>
    <row r="24" spans="1:17" ht="17.100000000000001" customHeight="1" x14ac:dyDescent="0.15">
      <c r="A24" s="17"/>
      <c r="B24" s="22"/>
      <c r="C24" s="21"/>
      <c r="D24" s="16" t="s">
        <v>263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266</v>
      </c>
      <c r="N24" s="22" t="s">
        <v>267</v>
      </c>
      <c r="O24" s="19"/>
    </row>
    <row r="25" spans="1:17" ht="20.100000000000001" customHeight="1" x14ac:dyDescent="0.15">
      <c r="A25" s="165" t="s">
        <v>43</v>
      </c>
      <c r="B25" s="68">
        <f>SUM(B22:B24)</f>
        <v>2800</v>
      </c>
      <c r="C25" s="70">
        <f>SUM(C22:C24)</f>
        <v>0</v>
      </c>
      <c r="D25" s="120" t="s">
        <v>43</v>
      </c>
      <c r="E25" s="68">
        <f>SUM(E22:E24)</f>
        <v>4250</v>
      </c>
      <c r="F25" s="70">
        <f>SUM(F22:F24)</f>
        <v>0</v>
      </c>
      <c r="G25" s="120" t="s">
        <v>43</v>
      </c>
      <c r="H25" s="68">
        <f>SUM(H22:H24)</f>
        <v>0</v>
      </c>
      <c r="I25" s="70">
        <f>SUM(I22:I24)</f>
        <v>0</v>
      </c>
      <c r="J25" s="120" t="s">
        <v>43</v>
      </c>
      <c r="K25" s="68">
        <f>SUM(K22:K24)</f>
        <v>0</v>
      </c>
      <c r="L25" s="70">
        <f>SUM(L22:L24)</f>
        <v>0</v>
      </c>
      <c r="M25" s="120" t="s">
        <v>43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307</v>
      </c>
      <c r="B27" s="49">
        <f>B35+E35+H35+K35+N35</f>
        <v>24550</v>
      </c>
      <c r="C27" s="9" t="s">
        <v>134</v>
      </c>
      <c r="D27" s="8">
        <f>C35+F35+I35+L35+O35</f>
        <v>0</v>
      </c>
      <c r="E27" s="7" t="s">
        <v>133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272</v>
      </c>
      <c r="B29" s="22">
        <v>850</v>
      </c>
      <c r="C29" s="22"/>
      <c r="D29" s="18" t="s">
        <v>587</v>
      </c>
      <c r="E29" s="22">
        <v>4450</v>
      </c>
      <c r="F29" s="19"/>
      <c r="G29" s="28" t="s">
        <v>277</v>
      </c>
      <c r="H29" s="22" t="s">
        <v>248</v>
      </c>
      <c r="I29" s="20"/>
      <c r="J29" s="18" t="s">
        <v>282</v>
      </c>
      <c r="K29" s="22" t="s">
        <v>267</v>
      </c>
      <c r="L29" s="32"/>
      <c r="M29" s="18" t="s">
        <v>287</v>
      </c>
      <c r="N29" s="22">
        <v>650</v>
      </c>
      <c r="O29" s="94"/>
    </row>
    <row r="30" spans="1:17" ht="17.100000000000001" customHeight="1" x14ac:dyDescent="0.15">
      <c r="A30" s="17" t="s">
        <v>273</v>
      </c>
      <c r="B30" s="22">
        <v>1250</v>
      </c>
      <c r="C30" s="22"/>
      <c r="D30" s="18" t="s">
        <v>588</v>
      </c>
      <c r="E30" s="22">
        <v>5750</v>
      </c>
      <c r="F30" s="19"/>
      <c r="G30" s="28" t="s">
        <v>278</v>
      </c>
      <c r="H30" s="22" t="s">
        <v>248</v>
      </c>
      <c r="I30" s="20"/>
      <c r="J30" s="18" t="s">
        <v>279</v>
      </c>
      <c r="K30" s="22" t="s">
        <v>267</v>
      </c>
      <c r="L30" s="32"/>
      <c r="M30" s="18" t="s">
        <v>283</v>
      </c>
      <c r="N30" s="22">
        <v>700</v>
      </c>
      <c r="O30" s="94"/>
    </row>
    <row r="31" spans="1:17" ht="17.100000000000001" customHeight="1" x14ac:dyDescent="0.15">
      <c r="A31" s="17" t="s">
        <v>274</v>
      </c>
      <c r="B31" s="22">
        <v>1150</v>
      </c>
      <c r="C31" s="22"/>
      <c r="D31" s="18" t="s">
        <v>589</v>
      </c>
      <c r="E31" s="22">
        <v>2700</v>
      </c>
      <c r="F31" s="19"/>
      <c r="G31" s="28" t="s">
        <v>279</v>
      </c>
      <c r="H31" s="22" t="s">
        <v>248</v>
      </c>
      <c r="I31" s="20"/>
      <c r="J31" s="18" t="s">
        <v>283</v>
      </c>
      <c r="K31" s="22" t="s">
        <v>267</v>
      </c>
      <c r="L31" s="32"/>
      <c r="M31" s="18"/>
      <c r="N31" s="22"/>
      <c r="O31" s="94"/>
    </row>
    <row r="32" spans="1:17" ht="17.100000000000001" customHeight="1" x14ac:dyDescent="0.15">
      <c r="A32" s="17" t="s">
        <v>275</v>
      </c>
      <c r="B32" s="22">
        <v>450</v>
      </c>
      <c r="C32" s="22"/>
      <c r="D32" s="18" t="s">
        <v>590</v>
      </c>
      <c r="E32" s="22">
        <v>2900</v>
      </c>
      <c r="F32" s="19"/>
      <c r="G32" s="28" t="s">
        <v>280</v>
      </c>
      <c r="H32" s="22" t="s">
        <v>248</v>
      </c>
      <c r="I32" s="20"/>
      <c r="J32" s="18" t="s">
        <v>284</v>
      </c>
      <c r="K32" s="22" t="s">
        <v>267</v>
      </c>
      <c r="L32" s="32"/>
      <c r="M32" s="18"/>
      <c r="N32" s="22"/>
      <c r="O32" s="32"/>
    </row>
    <row r="33" spans="1:17" ht="17.100000000000001" customHeight="1" x14ac:dyDescent="0.15">
      <c r="A33" s="17" t="s">
        <v>276</v>
      </c>
      <c r="B33" s="22">
        <v>200</v>
      </c>
      <c r="C33" s="22"/>
      <c r="D33" s="18" t="s">
        <v>591</v>
      </c>
      <c r="E33" s="22">
        <v>1650</v>
      </c>
      <c r="F33" s="19"/>
      <c r="G33" s="28" t="s">
        <v>281</v>
      </c>
      <c r="H33" s="22" t="s">
        <v>248</v>
      </c>
      <c r="I33" s="20"/>
      <c r="J33" s="17" t="s">
        <v>285</v>
      </c>
      <c r="K33" s="22" t="s">
        <v>267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592</v>
      </c>
      <c r="E34" s="22">
        <v>1850</v>
      </c>
      <c r="F34" s="19"/>
      <c r="G34" s="28"/>
      <c r="H34" s="22"/>
      <c r="I34" s="20"/>
      <c r="J34" s="17" t="s">
        <v>286</v>
      </c>
      <c r="K34" s="22" t="s">
        <v>267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43</v>
      </c>
      <c r="B35" s="68">
        <f>SUM(B29:B34)</f>
        <v>3900</v>
      </c>
      <c r="C35" s="69">
        <f>SUM(C29:C34)</f>
        <v>0</v>
      </c>
      <c r="D35" s="120" t="s">
        <v>43</v>
      </c>
      <c r="E35" s="68">
        <f>SUM(E29:E34)</f>
        <v>19300</v>
      </c>
      <c r="F35" s="69">
        <f>SUM(F29:F34)</f>
        <v>0</v>
      </c>
      <c r="G35" s="120" t="s">
        <v>43</v>
      </c>
      <c r="H35" s="68">
        <f>SUM(H29:H34)</f>
        <v>0</v>
      </c>
      <c r="I35" s="69">
        <f>SUM(I29:I34)</f>
        <v>0</v>
      </c>
      <c r="J35" s="120" t="s">
        <v>43</v>
      </c>
      <c r="K35" s="68">
        <f>SUM(K29:K34)</f>
        <v>0</v>
      </c>
      <c r="L35" s="69">
        <f>SUM(L29:L34)</f>
        <v>0</v>
      </c>
      <c r="M35" s="120" t="s">
        <v>43</v>
      </c>
      <c r="N35" s="68">
        <f>SUM(N29:N34)</f>
        <v>1350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308</v>
      </c>
      <c r="B37" s="49">
        <f>B40+E40+H40+K40+N40</f>
        <v>3400</v>
      </c>
      <c r="C37" s="9" t="s">
        <v>134</v>
      </c>
      <c r="D37" s="8">
        <f>C40+F40+I40+L40+O40</f>
        <v>0</v>
      </c>
      <c r="E37" s="7" t="s">
        <v>133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289</v>
      </c>
      <c r="B39" s="22">
        <v>750</v>
      </c>
      <c r="C39" s="21"/>
      <c r="D39" s="18" t="s">
        <v>593</v>
      </c>
      <c r="E39" s="22">
        <v>2650</v>
      </c>
      <c r="F39" s="19"/>
      <c r="G39" s="28" t="s">
        <v>288</v>
      </c>
      <c r="H39" s="22" t="s">
        <v>90</v>
      </c>
      <c r="I39" s="20"/>
      <c r="J39" s="17" t="s">
        <v>288</v>
      </c>
      <c r="K39" s="22" t="s">
        <v>512</v>
      </c>
      <c r="L39" s="32"/>
      <c r="M39" s="16" t="s">
        <v>288</v>
      </c>
      <c r="N39" s="22" t="s">
        <v>287</v>
      </c>
      <c r="O39" s="32"/>
    </row>
    <row r="40" spans="1:17" ht="20.100000000000001" customHeight="1" x14ac:dyDescent="0.15">
      <c r="A40" s="165" t="s">
        <v>43</v>
      </c>
      <c r="B40" s="68">
        <f>SUM(B39:B39)</f>
        <v>750</v>
      </c>
      <c r="C40" s="70">
        <f>SUM(C39:C39)</f>
        <v>0</v>
      </c>
      <c r="D40" s="120" t="s">
        <v>43</v>
      </c>
      <c r="E40" s="68">
        <f>SUM(E39:E39)</f>
        <v>2650</v>
      </c>
      <c r="F40" s="70">
        <f>SUM(F39:F39)</f>
        <v>0</v>
      </c>
      <c r="G40" s="120" t="s">
        <v>43</v>
      </c>
      <c r="H40" s="68">
        <f>SUM(H39)</f>
        <v>0</v>
      </c>
      <c r="I40" s="70">
        <f>SUM(I39)</f>
        <v>0</v>
      </c>
      <c r="J40" s="120" t="s">
        <v>43</v>
      </c>
      <c r="K40" s="68">
        <f>SUM(K39)</f>
        <v>0</v>
      </c>
      <c r="L40" s="70">
        <f>SUM(L39)</f>
        <v>0</v>
      </c>
      <c r="M40" s="120" t="s">
        <v>43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53" t="s">
        <v>544</v>
      </c>
      <c r="B41" s="354"/>
      <c r="C41" s="354"/>
      <c r="D41" s="354"/>
      <c r="E41" s="354"/>
      <c r="F41" s="368"/>
      <c r="G41" s="368"/>
      <c r="H41" s="368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平成30年12月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D4+D13+D31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268</v>
      </c>
      <c r="B4" s="49">
        <f>B11+E11+H11+K11+N11</f>
        <v>13000</v>
      </c>
      <c r="C4" s="9" t="s">
        <v>134</v>
      </c>
      <c r="D4" s="8">
        <f>C11+F11+I11+L11+O11</f>
        <v>0</v>
      </c>
      <c r="E4" s="7" t="s">
        <v>133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269</v>
      </c>
      <c r="B7" s="53">
        <v>2100</v>
      </c>
      <c r="C7" s="107"/>
      <c r="D7" s="95" t="s">
        <v>579</v>
      </c>
      <c r="E7" s="53">
        <v>2250</v>
      </c>
      <c r="F7" s="98"/>
      <c r="G7" s="102" t="s">
        <v>271</v>
      </c>
      <c r="H7" s="53" t="s">
        <v>248</v>
      </c>
      <c r="I7" s="98"/>
      <c r="J7" s="102" t="s">
        <v>271</v>
      </c>
      <c r="K7" s="53" t="s">
        <v>248</v>
      </c>
      <c r="L7" s="107"/>
      <c r="M7" s="95" t="s">
        <v>271</v>
      </c>
      <c r="N7" s="53">
        <v>850</v>
      </c>
      <c r="O7" s="57"/>
    </row>
    <row r="8" spans="1:17" ht="17.100000000000001" customHeight="1" x14ac:dyDescent="0.15">
      <c r="A8" s="93" t="s">
        <v>581</v>
      </c>
      <c r="B8" s="22">
        <v>4000</v>
      </c>
      <c r="C8" s="94"/>
      <c r="D8" s="96" t="s">
        <v>580</v>
      </c>
      <c r="E8" s="22">
        <v>3800</v>
      </c>
      <c r="F8" s="99"/>
      <c r="G8" s="103" t="s">
        <v>270</v>
      </c>
      <c r="H8" s="22" t="s">
        <v>248</v>
      </c>
      <c r="I8" s="99"/>
      <c r="J8" s="103" t="s">
        <v>270</v>
      </c>
      <c r="K8" s="22" t="s">
        <v>248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673</v>
      </c>
      <c r="E9" s="22" t="s">
        <v>674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43</v>
      </c>
      <c r="B11" s="68">
        <f>SUM(B7:B10)</f>
        <v>6100</v>
      </c>
      <c r="C11" s="101">
        <f>SUM(C7:C10)</f>
        <v>0</v>
      </c>
      <c r="D11" s="166" t="s">
        <v>43</v>
      </c>
      <c r="E11" s="68">
        <f>SUM(E7:E10)</f>
        <v>6050</v>
      </c>
      <c r="F11" s="101">
        <f>SUM(F7:F10)</f>
        <v>0</v>
      </c>
      <c r="G11" s="166" t="s">
        <v>43</v>
      </c>
      <c r="H11" s="68">
        <f>SUM(H7:H10)</f>
        <v>0</v>
      </c>
      <c r="I11" s="101">
        <f>SUM(I7:I10)</f>
        <v>0</v>
      </c>
      <c r="J11" s="166" t="s">
        <v>43</v>
      </c>
      <c r="K11" s="68">
        <f>SUM(K7:K10)</f>
        <v>0</v>
      </c>
      <c r="L11" s="101">
        <f>SUM(L7:L10)</f>
        <v>0</v>
      </c>
      <c r="M11" s="166" t="s">
        <v>43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309</v>
      </c>
      <c r="B13" s="49">
        <f>B29+E29+H29+K29+N29</f>
        <v>16400</v>
      </c>
      <c r="C13" s="9" t="s">
        <v>134</v>
      </c>
      <c r="D13" s="8">
        <f>C29+F29+I29+L29+O29</f>
        <v>0</v>
      </c>
      <c r="E13" s="7" t="s">
        <v>133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310</v>
      </c>
      <c r="B15" s="53">
        <v>600</v>
      </c>
      <c r="C15" s="94"/>
      <c r="D15" s="96" t="s">
        <v>530</v>
      </c>
      <c r="E15" s="22">
        <v>1950</v>
      </c>
      <c r="F15" s="98"/>
      <c r="G15" s="102" t="s">
        <v>333</v>
      </c>
      <c r="H15" s="53" t="s">
        <v>248</v>
      </c>
      <c r="I15" s="98"/>
      <c r="J15" s="102" t="s">
        <v>333</v>
      </c>
      <c r="K15" s="53" t="s">
        <v>248</v>
      </c>
      <c r="L15" s="107"/>
      <c r="M15" s="106" t="s">
        <v>329</v>
      </c>
      <c r="N15" s="22">
        <v>200</v>
      </c>
      <c r="O15" s="57"/>
    </row>
    <row r="16" spans="1:17" ht="17.100000000000001" customHeight="1" x14ac:dyDescent="0.15">
      <c r="A16" s="93" t="s">
        <v>311</v>
      </c>
      <c r="B16" s="22">
        <v>1250</v>
      </c>
      <c r="C16" s="94"/>
      <c r="D16" s="96" t="s">
        <v>582</v>
      </c>
      <c r="E16" s="22">
        <v>1500</v>
      </c>
      <c r="F16" s="99"/>
      <c r="G16" s="103" t="s">
        <v>334</v>
      </c>
      <c r="H16" s="22" t="s">
        <v>248</v>
      </c>
      <c r="I16" s="99"/>
      <c r="J16" s="103" t="s">
        <v>334</v>
      </c>
      <c r="K16" s="22" t="s">
        <v>248</v>
      </c>
      <c r="L16" s="94"/>
      <c r="M16" s="95" t="s">
        <v>337</v>
      </c>
      <c r="N16" s="53" t="s">
        <v>267</v>
      </c>
      <c r="O16" s="94"/>
    </row>
    <row r="17" spans="1:17" ht="17.100000000000001" customHeight="1" x14ac:dyDescent="0.15">
      <c r="A17" s="93" t="s">
        <v>312</v>
      </c>
      <c r="B17" s="22">
        <v>500</v>
      </c>
      <c r="C17" s="94"/>
      <c r="D17" s="96" t="s">
        <v>324</v>
      </c>
      <c r="E17" s="22">
        <v>2150</v>
      </c>
      <c r="F17" s="99"/>
      <c r="G17" s="103" t="s">
        <v>335</v>
      </c>
      <c r="H17" s="22" t="s">
        <v>248</v>
      </c>
      <c r="I17" s="99"/>
      <c r="J17" s="103" t="s">
        <v>338</v>
      </c>
      <c r="K17" s="22" t="s">
        <v>248</v>
      </c>
      <c r="L17" s="94"/>
      <c r="M17" s="106" t="s">
        <v>336</v>
      </c>
      <c r="N17" s="22" t="s">
        <v>267</v>
      </c>
      <c r="O17" s="94"/>
    </row>
    <row r="18" spans="1:17" ht="17.100000000000001" customHeight="1" x14ac:dyDescent="0.15">
      <c r="A18" s="93" t="s">
        <v>313</v>
      </c>
      <c r="B18" s="22">
        <v>1000</v>
      </c>
      <c r="C18" s="94"/>
      <c r="D18" s="96" t="s">
        <v>325</v>
      </c>
      <c r="E18" s="22">
        <v>400</v>
      </c>
      <c r="F18" s="99"/>
      <c r="G18" s="103" t="s">
        <v>336</v>
      </c>
      <c r="H18" s="22" t="s">
        <v>248</v>
      </c>
      <c r="I18" s="99"/>
      <c r="J18" s="103" t="s">
        <v>336</v>
      </c>
      <c r="K18" s="22" t="s">
        <v>248</v>
      </c>
      <c r="L18" s="94"/>
      <c r="M18" s="106" t="s">
        <v>332</v>
      </c>
      <c r="N18" s="22" t="s">
        <v>248</v>
      </c>
      <c r="O18" s="94"/>
    </row>
    <row r="19" spans="1:17" ht="17.100000000000001" customHeight="1" x14ac:dyDescent="0.15">
      <c r="A19" s="93" t="s">
        <v>314</v>
      </c>
      <c r="B19" s="22">
        <v>150</v>
      </c>
      <c r="C19" s="94"/>
      <c r="D19" s="96" t="s">
        <v>326</v>
      </c>
      <c r="E19" s="22">
        <v>2000</v>
      </c>
      <c r="F19" s="99"/>
      <c r="G19" s="103" t="s">
        <v>337</v>
      </c>
      <c r="H19" s="22" t="s">
        <v>248</v>
      </c>
      <c r="I19" s="99"/>
      <c r="J19" s="103" t="s">
        <v>337</v>
      </c>
      <c r="K19" s="22" t="s">
        <v>512</v>
      </c>
      <c r="L19" s="94"/>
      <c r="M19" s="106"/>
      <c r="N19" s="22"/>
      <c r="O19" s="94"/>
    </row>
    <row r="20" spans="1:17" ht="17.100000000000001" customHeight="1" x14ac:dyDescent="0.15">
      <c r="A20" s="93" t="s">
        <v>315</v>
      </c>
      <c r="B20" s="22">
        <v>400</v>
      </c>
      <c r="C20" s="94"/>
      <c r="D20" s="96" t="s">
        <v>327</v>
      </c>
      <c r="E20" s="22" t="s">
        <v>510</v>
      </c>
      <c r="F20" s="99"/>
      <c r="G20" s="103" t="s">
        <v>327</v>
      </c>
      <c r="H20" s="22" t="s">
        <v>248</v>
      </c>
      <c r="I20" s="99"/>
      <c r="J20" s="103" t="s">
        <v>327</v>
      </c>
      <c r="K20" s="22" t="s">
        <v>248</v>
      </c>
      <c r="L20" s="94"/>
      <c r="M20" s="106"/>
      <c r="N20" s="22"/>
      <c r="O20" s="94"/>
    </row>
    <row r="21" spans="1:17" ht="17.100000000000001" customHeight="1" x14ac:dyDescent="0.15">
      <c r="A21" s="93" t="s">
        <v>317</v>
      </c>
      <c r="B21" s="22">
        <v>200</v>
      </c>
      <c r="C21" s="94"/>
      <c r="D21" s="96" t="s">
        <v>316</v>
      </c>
      <c r="E21" s="22" t="s">
        <v>510</v>
      </c>
      <c r="F21" s="99"/>
      <c r="G21" s="103" t="s">
        <v>316</v>
      </c>
      <c r="H21" s="22" t="s">
        <v>248</v>
      </c>
      <c r="I21" s="99"/>
      <c r="J21" s="103" t="s">
        <v>316</v>
      </c>
      <c r="K21" s="22" t="s">
        <v>248</v>
      </c>
      <c r="L21" s="94"/>
      <c r="M21" s="106"/>
      <c r="N21" s="22"/>
      <c r="O21" s="94"/>
    </row>
    <row r="22" spans="1:17" ht="17.100000000000001" customHeight="1" x14ac:dyDescent="0.15">
      <c r="A22" s="93" t="s">
        <v>319</v>
      </c>
      <c r="B22" s="22">
        <v>550</v>
      </c>
      <c r="C22" s="94"/>
      <c r="D22" s="96" t="s">
        <v>318</v>
      </c>
      <c r="E22" s="22" t="s">
        <v>510</v>
      </c>
      <c r="F22" s="99"/>
      <c r="G22" s="103" t="s">
        <v>318</v>
      </c>
      <c r="H22" s="22" t="s">
        <v>248</v>
      </c>
      <c r="I22" s="99"/>
      <c r="J22" s="103" t="s">
        <v>318</v>
      </c>
      <c r="K22" s="22" t="s">
        <v>248</v>
      </c>
      <c r="L22" s="94"/>
      <c r="M22" s="106"/>
      <c r="N22" s="22"/>
      <c r="O22" s="94"/>
    </row>
    <row r="23" spans="1:17" ht="17.100000000000001" customHeight="1" x14ac:dyDescent="0.15">
      <c r="A23" s="93" t="s">
        <v>583</v>
      </c>
      <c r="B23" s="22">
        <v>700</v>
      </c>
      <c r="C23" s="94"/>
      <c r="D23" s="96" t="s">
        <v>328</v>
      </c>
      <c r="E23" s="22" t="s">
        <v>510</v>
      </c>
      <c r="F23" s="99"/>
      <c r="G23" s="103" t="s">
        <v>328</v>
      </c>
      <c r="H23" s="22" t="s">
        <v>248</v>
      </c>
      <c r="I23" s="99"/>
      <c r="J23" s="103" t="s">
        <v>328</v>
      </c>
      <c r="K23" s="22" t="s">
        <v>248</v>
      </c>
      <c r="L23" s="94"/>
      <c r="M23" s="106"/>
      <c r="N23" s="22"/>
      <c r="O23" s="94"/>
    </row>
    <row r="24" spans="1:17" ht="17.100000000000001" customHeight="1" x14ac:dyDescent="0.15">
      <c r="A24" s="93" t="s">
        <v>320</v>
      </c>
      <c r="B24" s="22">
        <v>950</v>
      </c>
      <c r="C24" s="94"/>
      <c r="D24" s="96" t="s">
        <v>329</v>
      </c>
      <c r="E24" s="22" t="s">
        <v>510</v>
      </c>
      <c r="F24" s="99"/>
      <c r="G24" s="103" t="s">
        <v>329</v>
      </c>
      <c r="H24" s="22" t="s">
        <v>248</v>
      </c>
      <c r="I24" s="99"/>
      <c r="J24" s="103" t="s">
        <v>330</v>
      </c>
      <c r="K24" s="22" t="s">
        <v>248</v>
      </c>
      <c r="L24" s="94"/>
      <c r="M24" s="106"/>
      <c r="N24" s="22"/>
      <c r="O24" s="94"/>
    </row>
    <row r="25" spans="1:17" ht="17.100000000000001" customHeight="1" x14ac:dyDescent="0.15">
      <c r="A25" s="93" t="s">
        <v>321</v>
      </c>
      <c r="B25" s="22">
        <v>350</v>
      </c>
      <c r="C25" s="94"/>
      <c r="D25" s="96" t="s">
        <v>330</v>
      </c>
      <c r="E25" s="22" t="s">
        <v>510</v>
      </c>
      <c r="F25" s="99"/>
      <c r="G25" s="103" t="s">
        <v>330</v>
      </c>
      <c r="H25" s="22" t="s">
        <v>248</v>
      </c>
      <c r="I25" s="99"/>
      <c r="J25" s="103" t="s">
        <v>331</v>
      </c>
      <c r="K25" s="22" t="s">
        <v>248</v>
      </c>
      <c r="L25" s="94"/>
      <c r="M25" s="106"/>
      <c r="N25" s="22"/>
      <c r="O25" s="94"/>
    </row>
    <row r="26" spans="1:17" ht="17.100000000000001" customHeight="1" x14ac:dyDescent="0.15">
      <c r="A26" s="93" t="s">
        <v>322</v>
      </c>
      <c r="B26" s="22">
        <v>400</v>
      </c>
      <c r="C26" s="94"/>
      <c r="D26" s="96" t="s">
        <v>331</v>
      </c>
      <c r="E26" s="22" t="s">
        <v>510</v>
      </c>
      <c r="F26" s="99"/>
      <c r="G26" s="103" t="s">
        <v>331</v>
      </c>
      <c r="H26" s="22" t="s">
        <v>248</v>
      </c>
      <c r="I26" s="99"/>
      <c r="J26" s="103" t="s">
        <v>332</v>
      </c>
      <c r="K26" s="22" t="s">
        <v>248</v>
      </c>
      <c r="L26" s="94"/>
      <c r="M26" s="106"/>
      <c r="N26" s="22"/>
      <c r="O26" s="94"/>
    </row>
    <row r="27" spans="1:17" ht="17.100000000000001" customHeight="1" x14ac:dyDescent="0.15">
      <c r="A27" s="93" t="s">
        <v>323</v>
      </c>
      <c r="B27" s="22">
        <v>1150</v>
      </c>
      <c r="C27" s="94"/>
      <c r="D27" s="96" t="s">
        <v>332</v>
      </c>
      <c r="E27" s="22" t="s">
        <v>510</v>
      </c>
      <c r="F27" s="99"/>
      <c r="G27" s="103" t="s">
        <v>332</v>
      </c>
      <c r="H27" s="22" t="s">
        <v>248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43</v>
      </c>
      <c r="B29" s="68">
        <f>SUM(B15:B28)</f>
        <v>8200</v>
      </c>
      <c r="C29" s="101">
        <f>SUM(C15:C28)</f>
        <v>0</v>
      </c>
      <c r="D29" s="166" t="s">
        <v>43</v>
      </c>
      <c r="E29" s="68">
        <f>SUM(E15:E28)</f>
        <v>8000</v>
      </c>
      <c r="F29" s="101">
        <f>SUM(F15:F28)</f>
        <v>0</v>
      </c>
      <c r="G29" s="166" t="s">
        <v>43</v>
      </c>
      <c r="H29" s="68">
        <f>SUM(H15:H28)</f>
        <v>0</v>
      </c>
      <c r="I29" s="101">
        <f>SUM(I15:I28)</f>
        <v>0</v>
      </c>
      <c r="J29" s="166" t="s">
        <v>43</v>
      </c>
      <c r="K29" s="68">
        <f>SUM(K15:K28)</f>
        <v>0</v>
      </c>
      <c r="L29" s="101">
        <f>SUM(L15:L28)</f>
        <v>0</v>
      </c>
      <c r="M29" s="166" t="s">
        <v>43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290</v>
      </c>
      <c r="B31" s="49">
        <f>B40+E40+H40+K40+N40</f>
        <v>11800</v>
      </c>
      <c r="C31" s="9" t="s">
        <v>134</v>
      </c>
      <c r="D31" s="8">
        <f>C40+F40+I40+L40+O40</f>
        <v>0</v>
      </c>
      <c r="E31" s="7" t="s">
        <v>133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291</v>
      </c>
      <c r="B33" s="22">
        <v>1400</v>
      </c>
      <c r="C33" s="22"/>
      <c r="D33" s="18" t="s">
        <v>585</v>
      </c>
      <c r="E33" s="22">
        <v>2750</v>
      </c>
      <c r="F33" s="19"/>
      <c r="G33" s="28" t="s">
        <v>302</v>
      </c>
      <c r="H33" s="22" t="s">
        <v>90</v>
      </c>
      <c r="I33" s="20"/>
      <c r="J33" s="18" t="s">
        <v>304</v>
      </c>
      <c r="K33" s="22" t="s">
        <v>91</v>
      </c>
      <c r="L33" s="32"/>
      <c r="M33" s="18" t="s">
        <v>304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292</v>
      </c>
      <c r="B34" s="22">
        <v>400</v>
      </c>
      <c r="C34" s="22"/>
      <c r="D34" s="18" t="s">
        <v>297</v>
      </c>
      <c r="E34" s="22">
        <v>1300</v>
      </c>
      <c r="F34" s="19"/>
      <c r="G34" s="28" t="s">
        <v>303</v>
      </c>
      <c r="H34" s="22" t="s">
        <v>90</v>
      </c>
      <c r="I34" s="20"/>
      <c r="J34" s="18" t="s">
        <v>305</v>
      </c>
      <c r="K34" s="22" t="s">
        <v>91</v>
      </c>
      <c r="L34" s="32"/>
      <c r="M34" s="18" t="s">
        <v>301</v>
      </c>
      <c r="N34" s="22" t="s">
        <v>119</v>
      </c>
      <c r="O34" s="32"/>
      <c r="Q34"/>
    </row>
    <row r="35" spans="1:17" s="3" customFormat="1" ht="17.100000000000001" customHeight="1" x14ac:dyDescent="0.15">
      <c r="A35" s="17" t="s">
        <v>293</v>
      </c>
      <c r="B35" s="22" t="s">
        <v>524</v>
      </c>
      <c r="C35" s="21"/>
      <c r="D35" s="18" t="s">
        <v>526</v>
      </c>
      <c r="E35" s="22">
        <v>2600</v>
      </c>
      <c r="F35" s="19"/>
      <c r="G35" s="28" t="s">
        <v>293</v>
      </c>
      <c r="H35" s="22" t="s">
        <v>512</v>
      </c>
      <c r="I35" s="20"/>
      <c r="J35" s="18" t="s">
        <v>293</v>
      </c>
      <c r="K35" s="22" t="s">
        <v>91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294</v>
      </c>
      <c r="B36" s="22">
        <v>500</v>
      </c>
      <c r="C36" s="22"/>
      <c r="D36" s="18" t="s">
        <v>298</v>
      </c>
      <c r="E36" s="22" t="s">
        <v>90</v>
      </c>
      <c r="F36" s="19"/>
      <c r="G36" s="28" t="s">
        <v>298</v>
      </c>
      <c r="H36" s="22" t="s">
        <v>90</v>
      </c>
      <c r="I36" s="20"/>
      <c r="J36" s="18" t="s">
        <v>298</v>
      </c>
      <c r="K36" s="22" t="s">
        <v>90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586</v>
      </c>
      <c r="B37" s="22">
        <v>1050</v>
      </c>
      <c r="C37" s="22"/>
      <c r="D37" s="18" t="s">
        <v>299</v>
      </c>
      <c r="E37" s="22" t="s">
        <v>90</v>
      </c>
      <c r="F37" s="19"/>
      <c r="G37" s="28" t="s">
        <v>299</v>
      </c>
      <c r="H37" s="22" t="s">
        <v>90</v>
      </c>
      <c r="I37" s="20"/>
      <c r="J37" s="18" t="s">
        <v>299</v>
      </c>
      <c r="K37" s="22" t="s">
        <v>90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295</v>
      </c>
      <c r="B38" s="22">
        <v>1150</v>
      </c>
      <c r="C38" s="22"/>
      <c r="D38" s="18" t="s">
        <v>300</v>
      </c>
      <c r="E38" s="22" t="s">
        <v>90</v>
      </c>
      <c r="F38" s="19"/>
      <c r="G38" s="28" t="s">
        <v>300</v>
      </c>
      <c r="H38" s="22" t="s">
        <v>90</v>
      </c>
      <c r="I38" s="20"/>
      <c r="J38" s="18" t="s">
        <v>300</v>
      </c>
      <c r="K38" s="22" t="s">
        <v>90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296</v>
      </c>
      <c r="B39" s="22">
        <v>550</v>
      </c>
      <c r="C39" s="22"/>
      <c r="D39" s="18" t="s">
        <v>301</v>
      </c>
      <c r="E39" s="108" t="s">
        <v>90</v>
      </c>
      <c r="F39" s="19"/>
      <c r="G39" s="28" t="s">
        <v>301</v>
      </c>
      <c r="H39" s="22" t="s">
        <v>90</v>
      </c>
      <c r="I39" s="20"/>
      <c r="J39" s="17" t="s">
        <v>301</v>
      </c>
      <c r="K39" s="22" t="s">
        <v>90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43</v>
      </c>
      <c r="B40" s="68">
        <f>SUM(B33:B39)</f>
        <v>5050</v>
      </c>
      <c r="C40" s="101">
        <f>SUM(C33:C39)</f>
        <v>0</v>
      </c>
      <c r="D40" s="166" t="s">
        <v>43</v>
      </c>
      <c r="E40" s="68">
        <f>SUM(E33:E39)</f>
        <v>6650</v>
      </c>
      <c r="F40" s="101">
        <f>SUM(F33:F39)</f>
        <v>0</v>
      </c>
      <c r="G40" s="166" t="s">
        <v>43</v>
      </c>
      <c r="H40" s="68">
        <f>SUM(H33:H39)</f>
        <v>0</v>
      </c>
      <c r="I40" s="101">
        <f>SUM(I33:I39)</f>
        <v>0</v>
      </c>
      <c r="J40" s="166" t="s">
        <v>43</v>
      </c>
      <c r="K40" s="68">
        <f>SUM(K33:K39)</f>
        <v>0</v>
      </c>
      <c r="L40" s="101">
        <f>SUM(L33:L39)</f>
        <v>0</v>
      </c>
      <c r="M40" s="166" t="s">
        <v>43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53" t="s">
        <v>544</v>
      </c>
      <c r="B41" s="354"/>
      <c r="C41" s="354"/>
      <c r="D41" s="354"/>
      <c r="E41" s="354"/>
      <c r="F41" s="369" t="s">
        <v>306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平成30年12月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zoomScale="75" zoomScaleNormal="75" workbookViewId="0">
      <selection activeCell="H3" sqref="H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39">
        <f>表紙!C1</f>
        <v>0</v>
      </c>
      <c r="C1" s="339"/>
      <c r="D1" s="330"/>
      <c r="E1" s="359" t="s">
        <v>10</v>
      </c>
      <c r="F1" s="344">
        <f>表紙!F1</f>
        <v>0</v>
      </c>
      <c r="G1" s="345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67</v>
      </c>
      <c r="O1" s="366"/>
    </row>
    <row r="2" spans="1:17" ht="20.100000000000001" customHeight="1" x14ac:dyDescent="0.15">
      <c r="A2" s="92" t="s">
        <v>9</v>
      </c>
      <c r="B2" s="340">
        <f>表紙!C2</f>
        <v>0</v>
      </c>
      <c r="C2" s="340"/>
      <c r="D2" s="341"/>
      <c r="E2" s="360"/>
      <c r="F2" s="346"/>
      <c r="G2" s="347"/>
      <c r="H2" s="355" t="str">
        <f>表紙!J2</f>
        <v>年　　　月　　　日（　　　）</v>
      </c>
      <c r="I2" s="356"/>
      <c r="J2" s="357"/>
      <c r="K2" s="268">
        <f>表紙!K2</f>
        <v>0</v>
      </c>
      <c r="L2" s="305">
        <f>D4+D14+D29</f>
        <v>0</v>
      </c>
      <c r="M2" s="306"/>
      <c r="N2" s="335"/>
      <c r="O2" s="33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353</v>
      </c>
      <c r="B4" s="49">
        <f>B12+E12++H12+K12+N12</f>
        <v>10850</v>
      </c>
      <c r="C4" s="9" t="s">
        <v>134</v>
      </c>
      <c r="D4" s="8">
        <f>C12+F12+I12+L12+O12</f>
        <v>0</v>
      </c>
      <c r="E4" s="7" t="s">
        <v>133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354</v>
      </c>
      <c r="B7" s="22">
        <v>900</v>
      </c>
      <c r="C7" s="99"/>
      <c r="D7" s="18" t="s">
        <v>357</v>
      </c>
      <c r="E7" s="22">
        <v>3700</v>
      </c>
      <c r="F7" s="19"/>
      <c r="G7" s="28" t="s">
        <v>360</v>
      </c>
      <c r="H7" s="22" t="s">
        <v>248</v>
      </c>
      <c r="I7" s="20"/>
      <c r="J7" s="18" t="s">
        <v>360</v>
      </c>
      <c r="K7" s="22">
        <v>300</v>
      </c>
      <c r="L7" s="32"/>
      <c r="M7" s="18" t="s">
        <v>360</v>
      </c>
      <c r="N7" s="22">
        <v>450</v>
      </c>
      <c r="O7" s="32"/>
    </row>
    <row r="8" spans="1:17" ht="17.100000000000001" customHeight="1" x14ac:dyDescent="0.15">
      <c r="A8" s="17" t="s">
        <v>355</v>
      </c>
      <c r="B8" s="22" t="s">
        <v>362</v>
      </c>
      <c r="C8" s="99"/>
      <c r="D8" s="283" t="s">
        <v>604</v>
      </c>
      <c r="E8" s="22">
        <v>3100</v>
      </c>
      <c r="F8" s="19"/>
      <c r="G8" s="28" t="s">
        <v>355</v>
      </c>
      <c r="H8" s="22" t="s">
        <v>362</v>
      </c>
      <c r="I8" s="20"/>
      <c r="J8" s="18" t="s">
        <v>361</v>
      </c>
      <c r="K8" s="22">
        <v>200</v>
      </c>
      <c r="L8" s="32"/>
      <c r="M8" s="18" t="s">
        <v>358</v>
      </c>
      <c r="N8" s="22">
        <v>150</v>
      </c>
      <c r="O8" s="32"/>
    </row>
    <row r="9" spans="1:17" ht="17.100000000000001" customHeight="1" x14ac:dyDescent="0.15">
      <c r="A9" s="17" t="s">
        <v>605</v>
      </c>
      <c r="B9" s="22">
        <v>1100</v>
      </c>
      <c r="C9" s="99"/>
      <c r="D9" s="18" t="s">
        <v>358</v>
      </c>
      <c r="E9" s="22" t="s">
        <v>363</v>
      </c>
      <c r="F9" s="19"/>
      <c r="G9" s="28" t="s">
        <v>358</v>
      </c>
      <c r="H9" s="22" t="s">
        <v>248</v>
      </c>
      <c r="I9" s="20"/>
      <c r="J9" s="18" t="s">
        <v>355</v>
      </c>
      <c r="K9" s="22" t="s">
        <v>267</v>
      </c>
      <c r="L9" s="32"/>
      <c r="M9" s="18"/>
      <c r="N9" s="22"/>
      <c r="O9" s="32"/>
    </row>
    <row r="10" spans="1:17" ht="17.100000000000001" customHeight="1" x14ac:dyDescent="0.15">
      <c r="A10" s="17" t="s">
        <v>356</v>
      </c>
      <c r="B10" s="22">
        <v>950</v>
      </c>
      <c r="C10" s="99"/>
      <c r="D10" s="18" t="s">
        <v>359</v>
      </c>
      <c r="E10" s="39" t="s">
        <v>363</v>
      </c>
      <c r="F10" s="19"/>
      <c r="G10" s="28" t="s">
        <v>359</v>
      </c>
      <c r="H10" s="22" t="s">
        <v>248</v>
      </c>
      <c r="I10" s="20"/>
      <c r="J10" s="18" t="s">
        <v>358</v>
      </c>
      <c r="K10" s="22" t="s">
        <v>527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359</v>
      </c>
      <c r="K11" s="22" t="s">
        <v>119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43</v>
      </c>
      <c r="B12" s="68">
        <f>SUM(B7:B11)</f>
        <v>2950</v>
      </c>
      <c r="C12" s="69">
        <f>SUM(C7:C11)</f>
        <v>0</v>
      </c>
      <c r="D12" s="120" t="s">
        <v>43</v>
      </c>
      <c r="E12" s="68">
        <f>SUM(E7:E11)</f>
        <v>6800</v>
      </c>
      <c r="F12" s="69">
        <f>SUM(F7:F11)</f>
        <v>0</v>
      </c>
      <c r="G12" s="120" t="s">
        <v>43</v>
      </c>
      <c r="H12" s="68">
        <f>SUM(H7:H11)</f>
        <v>0</v>
      </c>
      <c r="I12" s="69">
        <f>SUM(I7:I11)</f>
        <v>0</v>
      </c>
      <c r="J12" s="120" t="s">
        <v>43</v>
      </c>
      <c r="K12" s="68">
        <f>SUM(K7:K11)</f>
        <v>500</v>
      </c>
      <c r="L12" s="69">
        <f>SUM(L7:L11)</f>
        <v>0</v>
      </c>
      <c r="M12" s="120" t="s">
        <v>43</v>
      </c>
      <c r="N12" s="68">
        <f>SUM(N7:N11)</f>
        <v>600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364</v>
      </c>
      <c r="B14" s="49">
        <f>B27+E27+H27+K27+N27</f>
        <v>35400</v>
      </c>
      <c r="C14" s="9" t="s">
        <v>134</v>
      </c>
      <c r="D14" s="8">
        <f>C27+F27+I27+L27+O27</f>
        <v>0</v>
      </c>
      <c r="E14" s="7" t="s">
        <v>133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534</v>
      </c>
      <c r="B16" s="53">
        <v>1800</v>
      </c>
      <c r="C16" s="107"/>
      <c r="D16" s="95" t="s">
        <v>369</v>
      </c>
      <c r="E16" s="53">
        <v>2300</v>
      </c>
      <c r="F16" s="98"/>
      <c r="G16" s="102" t="s">
        <v>528</v>
      </c>
      <c r="H16" s="53" t="s">
        <v>248</v>
      </c>
      <c r="I16" s="98"/>
      <c r="J16" s="102" t="s">
        <v>374</v>
      </c>
      <c r="K16" s="53" t="s">
        <v>362</v>
      </c>
      <c r="L16" s="107"/>
      <c r="M16" s="95" t="s">
        <v>528</v>
      </c>
      <c r="N16" s="53">
        <v>900</v>
      </c>
      <c r="O16" s="57"/>
    </row>
    <row r="17" spans="1:17" ht="17.100000000000001" customHeight="1" x14ac:dyDescent="0.15">
      <c r="A17" s="93" t="s">
        <v>365</v>
      </c>
      <c r="B17" s="22">
        <v>1300</v>
      </c>
      <c r="C17" s="94"/>
      <c r="D17" s="282" t="s">
        <v>595</v>
      </c>
      <c r="E17" s="22">
        <v>1900</v>
      </c>
      <c r="F17" s="99"/>
      <c r="G17" s="103" t="s">
        <v>372</v>
      </c>
      <c r="H17" s="22" t="s">
        <v>248</v>
      </c>
      <c r="I17" s="99"/>
      <c r="J17" s="103" t="s">
        <v>375</v>
      </c>
      <c r="K17" s="22" t="s">
        <v>362</v>
      </c>
      <c r="L17" s="94"/>
      <c r="M17" s="106" t="s">
        <v>542</v>
      </c>
      <c r="N17" s="22">
        <v>300</v>
      </c>
      <c r="O17" s="94"/>
    </row>
    <row r="18" spans="1:17" ht="17.100000000000001" customHeight="1" x14ac:dyDescent="0.15">
      <c r="A18" s="93" t="s">
        <v>366</v>
      </c>
      <c r="B18" s="22">
        <v>800</v>
      </c>
      <c r="C18" s="94"/>
      <c r="D18" s="96" t="s">
        <v>594</v>
      </c>
      <c r="E18" s="22">
        <v>9050</v>
      </c>
      <c r="F18" s="99"/>
      <c r="G18" s="3" t="s">
        <v>513</v>
      </c>
      <c r="H18" s="22" t="s">
        <v>248</v>
      </c>
      <c r="I18" s="99"/>
      <c r="J18" s="103" t="s">
        <v>376</v>
      </c>
      <c r="K18" s="22" t="s">
        <v>362</v>
      </c>
      <c r="L18" s="94"/>
      <c r="M18" s="106" t="s">
        <v>368</v>
      </c>
      <c r="N18" s="133" t="s">
        <v>382</v>
      </c>
      <c r="O18" s="94"/>
    </row>
    <row r="19" spans="1:17" ht="17.100000000000001" customHeight="1" x14ac:dyDescent="0.15">
      <c r="A19" s="93" t="s">
        <v>367</v>
      </c>
      <c r="B19" s="22">
        <v>500</v>
      </c>
      <c r="C19" s="94"/>
      <c r="D19" s="96" t="s">
        <v>596</v>
      </c>
      <c r="E19" s="22">
        <v>1700</v>
      </c>
      <c r="F19" s="99"/>
      <c r="G19" s="103" t="s">
        <v>373</v>
      </c>
      <c r="H19" s="22" t="s">
        <v>248</v>
      </c>
      <c r="I19" s="99"/>
      <c r="J19" s="103" t="s">
        <v>377</v>
      </c>
      <c r="K19" s="22" t="s">
        <v>362</v>
      </c>
      <c r="L19" s="94"/>
      <c r="M19" s="106"/>
      <c r="N19" s="22"/>
      <c r="O19" s="94"/>
    </row>
    <row r="20" spans="1:17" ht="17.100000000000001" customHeight="1" x14ac:dyDescent="0.15">
      <c r="A20" s="93" t="s">
        <v>368</v>
      </c>
      <c r="B20" s="22" t="s">
        <v>362</v>
      </c>
      <c r="C20" s="99"/>
      <c r="D20" s="96" t="s">
        <v>597</v>
      </c>
      <c r="E20" s="22">
        <v>4100</v>
      </c>
      <c r="F20" s="99"/>
      <c r="G20" s="103" t="s">
        <v>368</v>
      </c>
      <c r="H20" s="22" t="s">
        <v>514</v>
      </c>
      <c r="I20" s="99"/>
      <c r="J20" s="103" t="s">
        <v>378</v>
      </c>
      <c r="K20" s="22" t="s">
        <v>362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370</v>
      </c>
      <c r="E21" s="22">
        <v>1100</v>
      </c>
      <c r="F21" s="99"/>
      <c r="G21" s="103"/>
      <c r="H21" s="22"/>
      <c r="I21" s="99"/>
      <c r="J21" s="103" t="s">
        <v>379</v>
      </c>
      <c r="K21" s="22" t="s">
        <v>362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628</v>
      </c>
      <c r="E22" s="22">
        <v>2600</v>
      </c>
      <c r="F22" s="99"/>
      <c r="G22" s="103"/>
      <c r="H22" s="22"/>
      <c r="I22" s="99"/>
      <c r="J22" s="103" t="s">
        <v>372</v>
      </c>
      <c r="K22" s="22" t="s">
        <v>362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371</v>
      </c>
      <c r="E23" s="22">
        <v>1850</v>
      </c>
      <c r="F23" s="99"/>
      <c r="G23" s="103"/>
      <c r="H23" s="22"/>
      <c r="I23" s="99"/>
      <c r="J23" s="103" t="s">
        <v>380</v>
      </c>
      <c r="K23" s="22" t="s">
        <v>362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598</v>
      </c>
      <c r="E24" s="22">
        <v>1600</v>
      </c>
      <c r="F24" s="99"/>
      <c r="G24" s="103"/>
      <c r="H24" s="22"/>
      <c r="I24" s="99"/>
      <c r="J24" s="103" t="s">
        <v>381</v>
      </c>
      <c r="K24" s="22" t="s">
        <v>362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599</v>
      </c>
      <c r="E25" s="22">
        <v>3600</v>
      </c>
      <c r="F25" s="99"/>
      <c r="G25" s="103"/>
      <c r="H25" s="22"/>
      <c r="I25" s="99"/>
      <c r="J25" s="103" t="s">
        <v>368</v>
      </c>
      <c r="K25" s="22" t="s">
        <v>362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43</v>
      </c>
      <c r="B27" s="68">
        <f>SUM(B16:B26)</f>
        <v>4400</v>
      </c>
      <c r="C27" s="101">
        <f>SUM(C16:C26)</f>
        <v>0</v>
      </c>
      <c r="D27" s="166" t="s">
        <v>43</v>
      </c>
      <c r="E27" s="68">
        <f>SUM(E16:E26)</f>
        <v>29800</v>
      </c>
      <c r="F27" s="101">
        <f>SUM(F16:F26)</f>
        <v>0</v>
      </c>
      <c r="G27" s="166" t="s">
        <v>43</v>
      </c>
      <c r="H27" s="68">
        <f>SUM(H16:H26)</f>
        <v>0</v>
      </c>
      <c r="I27" s="101">
        <f>SUM(I16:I26)</f>
        <v>0</v>
      </c>
      <c r="J27" s="166" t="s">
        <v>43</v>
      </c>
      <c r="K27" s="68">
        <f>SUM(K16:K26)</f>
        <v>0</v>
      </c>
      <c r="L27" s="101">
        <f>SUM(L16:L26)</f>
        <v>0</v>
      </c>
      <c r="M27" s="166" t="s">
        <v>43</v>
      </c>
      <c r="N27" s="68">
        <f>SUM(N16:N26)</f>
        <v>1200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339</v>
      </c>
      <c r="B29" s="49">
        <f>B38+E38++H38+K38+N38</f>
        <v>16750</v>
      </c>
      <c r="C29" s="9" t="s">
        <v>134</v>
      </c>
      <c r="D29" s="8">
        <f>C38+F38++I38+L38+O38</f>
        <v>0</v>
      </c>
      <c r="E29" s="7" t="s">
        <v>133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340</v>
      </c>
      <c r="B31" s="22">
        <v>1250</v>
      </c>
      <c r="C31" s="22"/>
      <c r="D31" s="18" t="s">
        <v>600</v>
      </c>
      <c r="E31" s="22">
        <v>6650</v>
      </c>
      <c r="F31" s="19"/>
      <c r="G31" s="28" t="s">
        <v>346</v>
      </c>
      <c r="H31" s="22" t="s">
        <v>248</v>
      </c>
      <c r="I31" s="20"/>
      <c r="J31" s="18" t="s">
        <v>346</v>
      </c>
      <c r="K31" s="22" t="s">
        <v>267</v>
      </c>
      <c r="L31" s="32"/>
      <c r="M31" s="18" t="s">
        <v>352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341</v>
      </c>
      <c r="B32" s="22">
        <v>400</v>
      </c>
      <c r="C32" s="22"/>
      <c r="D32" s="18" t="s">
        <v>601</v>
      </c>
      <c r="E32" s="22">
        <v>1650</v>
      </c>
      <c r="F32" s="19"/>
      <c r="G32" s="28" t="s">
        <v>348</v>
      </c>
      <c r="H32" s="22" t="s">
        <v>248</v>
      </c>
      <c r="I32" s="20"/>
      <c r="J32" s="18" t="s">
        <v>347</v>
      </c>
      <c r="K32" s="22" t="s">
        <v>267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342</v>
      </c>
      <c r="B33" s="22">
        <v>200</v>
      </c>
      <c r="C33" s="22"/>
      <c r="D33" s="18" t="s">
        <v>602</v>
      </c>
      <c r="E33" s="22">
        <v>1550</v>
      </c>
      <c r="F33" s="19"/>
      <c r="G33" s="28" t="s">
        <v>350</v>
      </c>
      <c r="H33" s="22" t="s">
        <v>248</v>
      </c>
      <c r="I33" s="20"/>
      <c r="J33" s="18" t="s">
        <v>348</v>
      </c>
      <c r="K33" s="22" t="s">
        <v>248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343</v>
      </c>
      <c r="B34" s="22">
        <v>350</v>
      </c>
      <c r="C34" s="22"/>
      <c r="D34" s="18" t="s">
        <v>351</v>
      </c>
      <c r="E34" s="22">
        <v>2300</v>
      </c>
      <c r="F34" s="19"/>
      <c r="G34" s="28" t="s">
        <v>349</v>
      </c>
      <c r="H34" s="22" t="s">
        <v>248</v>
      </c>
      <c r="I34" s="20"/>
      <c r="J34" s="18" t="s">
        <v>349</v>
      </c>
      <c r="K34" s="22" t="s">
        <v>267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344</v>
      </c>
      <c r="B35" s="370" t="s">
        <v>345</v>
      </c>
      <c r="C35" s="371"/>
      <c r="D35" s="42" t="s">
        <v>603</v>
      </c>
      <c r="E35" s="39">
        <v>1550</v>
      </c>
      <c r="F35" s="40"/>
      <c r="G35" s="38" t="s">
        <v>344</v>
      </c>
      <c r="H35" s="370" t="s">
        <v>345</v>
      </c>
      <c r="I35" s="371"/>
      <c r="J35" s="38" t="s">
        <v>350</v>
      </c>
      <c r="K35" s="39" t="s">
        <v>267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43</v>
      </c>
      <c r="B38" s="68">
        <f>SUM(B31:B37)</f>
        <v>2200</v>
      </c>
      <c r="C38" s="101">
        <f>SUM(C31:C37)</f>
        <v>0</v>
      </c>
      <c r="D38" s="166" t="s">
        <v>43</v>
      </c>
      <c r="E38" s="68">
        <f>SUM(E31:E37)</f>
        <v>13700</v>
      </c>
      <c r="F38" s="101">
        <f>SUM(F31:F37)</f>
        <v>0</v>
      </c>
      <c r="G38" s="166" t="s">
        <v>43</v>
      </c>
      <c r="H38" s="68">
        <f>SUM(H31:H37)</f>
        <v>0</v>
      </c>
      <c r="I38" s="101">
        <f>SUM(I31:I37)</f>
        <v>0</v>
      </c>
      <c r="J38" s="166" t="s">
        <v>43</v>
      </c>
      <c r="K38" s="68">
        <f>SUM(K31:K37)</f>
        <v>0</v>
      </c>
      <c r="L38" s="101">
        <f>SUM(L31:L37)</f>
        <v>0</v>
      </c>
      <c r="M38" s="166" t="s">
        <v>43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53" t="s">
        <v>544</v>
      </c>
      <c r="B39" s="354"/>
      <c r="C39" s="354"/>
      <c r="D39" s="354"/>
      <c r="E39" s="354"/>
      <c r="Q39"/>
    </row>
    <row r="40" spans="1:17" s="3" customFormat="1" x14ac:dyDescent="0.15">
      <c r="A40" s="1"/>
      <c r="E40" s="6"/>
      <c r="Q40"/>
    </row>
  </sheetData>
  <mergeCells count="18"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  <mergeCell ref="A39:E39"/>
    <mergeCell ref="A5:C5"/>
    <mergeCell ref="D5:F5"/>
    <mergeCell ref="G5:I5"/>
    <mergeCell ref="J5:L5"/>
    <mergeCell ref="B35:C35"/>
    <mergeCell ref="H35:I35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平成30年12月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2018-11-15T04:59:57Z</cp:lastPrinted>
  <dcterms:created xsi:type="dcterms:W3CDTF">2015-06-11T08:23:52Z</dcterms:created>
  <dcterms:modified xsi:type="dcterms:W3CDTF">2018-11-16T01:13:59Z</dcterms:modified>
</cp:coreProperties>
</file>